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wentpolice-my.sharepoint.com/personal/christopher_latham_gwent_police_uk/Documents/Desktop/"/>
    </mc:Choice>
  </mc:AlternateContent>
  <xr:revisionPtr revIDLastSave="0" documentId="8_{8E682A7B-AD76-4942-8EC3-EA392E6453F9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OPCC 16-17" sheetId="1" state="hidden" r:id="rId1"/>
    <sheet name="Cost Centre Report 16-17" sheetId="4" state="hidden" r:id="rId2"/>
    <sheet name="OPCC 17-18" sheetId="6" r:id="rId3"/>
    <sheet name="Cost Centre Report 17-18" sheetId="5" state="hidden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6" l="1"/>
  <c r="D27" i="6"/>
  <c r="D29" i="6"/>
  <c r="D32" i="6"/>
  <c r="B10" i="6"/>
  <c r="B24" i="6"/>
  <c r="B27" i="6"/>
  <c r="B21" i="6"/>
  <c r="B29" i="6"/>
  <c r="B4" i="6"/>
  <c r="B32" i="6"/>
  <c r="B6" i="6"/>
  <c r="D5" i="1"/>
  <c r="D15" i="1"/>
  <c r="D14" i="1"/>
  <c r="D13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2" i="1"/>
  <c r="D11" i="1"/>
  <c r="D10" i="1"/>
  <c r="D9" i="1"/>
  <c r="D6" i="1"/>
  <c r="D29" i="1"/>
  <c r="D32" i="1"/>
  <c r="D36" i="1"/>
  <c r="C29" i="1"/>
  <c r="C32" i="1"/>
  <c r="C36" i="1"/>
  <c r="B29" i="1"/>
  <c r="B32" i="1"/>
  <c r="B36" i="1"/>
</calcChain>
</file>

<file path=xl/sharedStrings.xml><?xml version="1.0" encoding="utf-8"?>
<sst xmlns="http://schemas.openxmlformats.org/spreadsheetml/2006/main" count="648" uniqueCount="123">
  <si>
    <t>OPCC Budget 2014-15</t>
  </si>
  <si>
    <t>OPCC Budget 2015-16</t>
  </si>
  <si>
    <t>PCC Costs</t>
  </si>
  <si>
    <t>PCC, Deputy PCC &amp; Staff Establishment</t>
  </si>
  <si>
    <t>Pay Costs Total</t>
  </si>
  <si>
    <t>Non-Pay Costs</t>
  </si>
  <si>
    <t>Room Hire</t>
  </si>
  <si>
    <t>Travel &amp; Subsistence</t>
  </si>
  <si>
    <t>Office Equipment</t>
  </si>
  <si>
    <t>Office Furniture</t>
  </si>
  <si>
    <t>Books, Publications</t>
  </si>
  <si>
    <t>Printing</t>
  </si>
  <si>
    <t>Stationery</t>
  </si>
  <si>
    <t>Legal Fees</t>
  </si>
  <si>
    <t>Translation Fees</t>
  </si>
  <si>
    <t>Courses &amp; Conferences</t>
  </si>
  <si>
    <t>Recruitment</t>
  </si>
  <si>
    <t>Engagement</t>
  </si>
  <si>
    <t>Subscriptions</t>
  </si>
  <si>
    <t>Advertising</t>
  </si>
  <si>
    <t>Hospitality</t>
  </si>
  <si>
    <t>Police Appeals Tribunal</t>
  </si>
  <si>
    <t>Voluntary Schemes</t>
  </si>
  <si>
    <t>Non-Pay Total</t>
  </si>
  <si>
    <t>Gross Total</t>
  </si>
  <si>
    <t>Saving from Head of Finance Post</t>
  </si>
  <si>
    <t>Net Total</t>
  </si>
  <si>
    <t>0</t>
  </si>
  <si>
    <t>Total:</t>
  </si>
  <si>
    <t xml:space="preserve">Special Grant Inc - HO                                      </t>
  </si>
  <si>
    <t xml:space="preserve">Other Professional Services                                 </t>
  </si>
  <si>
    <t>Budget Remaining</t>
  </si>
  <si>
    <t>(Over)/Under YTD</t>
  </si>
  <si>
    <t>Actual Spend YTD</t>
  </si>
  <si>
    <t>(Over)/Under in Period</t>
  </si>
  <si>
    <t>Actual Period Spend</t>
  </si>
  <si>
    <t>Annual Budget</t>
  </si>
  <si>
    <t>Original Budget</t>
  </si>
  <si>
    <t>Account Description</t>
  </si>
  <si>
    <t>Sub Account</t>
  </si>
  <si>
    <t>Account</t>
  </si>
  <si>
    <t xml:space="preserve">PCC222         IOM Diversion Scheme - IF     </t>
  </si>
  <si>
    <t xml:space="preserve">PCC221         PCC Demand Management         </t>
  </si>
  <si>
    <t xml:space="preserve">Hospitality Costs                                           </t>
  </si>
  <si>
    <t xml:space="preserve">Subscriptions - Organisational                              </t>
  </si>
  <si>
    <t xml:space="preserve">Printing Outside Contracts                                  </t>
  </si>
  <si>
    <t xml:space="preserve">Other Non-Op Equip Purch                                    </t>
  </si>
  <si>
    <t xml:space="preserve">External Room Hire Charges                                  </t>
  </si>
  <si>
    <t xml:space="preserve">Staff Course Fees - Dept                                    </t>
  </si>
  <si>
    <t xml:space="preserve">PCC220         PCC Engagement Fund           </t>
  </si>
  <si>
    <t xml:space="preserve">Special Grant Inc - Other                                   </t>
  </si>
  <si>
    <t xml:space="preserve">Staff Seconded In                                           </t>
  </si>
  <si>
    <t xml:space="preserve">PCC219         IOM Cymru Womens Pthfndr      </t>
  </si>
  <si>
    <t xml:space="preserve">Special Grant Inc - Pship Org                               </t>
  </si>
  <si>
    <t xml:space="preserve">Stationery                                                  </t>
  </si>
  <si>
    <t xml:space="preserve">Contract Cleaning                                           </t>
  </si>
  <si>
    <t xml:space="preserve">APT&amp;C  - Holiday Top Up Pay                                 </t>
  </si>
  <si>
    <t xml:space="preserve">APT&amp;C  - Lieu of Notice                                     </t>
  </si>
  <si>
    <t xml:space="preserve">APT&amp;C  - Empers Pension                                     </t>
  </si>
  <si>
    <t xml:space="preserve">APT&amp;C  - Salary                                             </t>
  </si>
  <si>
    <t xml:space="preserve">PCC218         Victim Services Commissioning </t>
  </si>
  <si>
    <t xml:space="preserve">PCC217         Community Partnership Fund    </t>
  </si>
  <si>
    <t xml:space="preserve">PCC216         Positive impact Fund          </t>
  </si>
  <si>
    <t xml:space="preserve">Computer HW Purchase                                        </t>
  </si>
  <si>
    <t xml:space="preserve">Employment Tribunal Costs                                   </t>
  </si>
  <si>
    <t xml:space="preserve">Legal Fees                                                  </t>
  </si>
  <si>
    <t xml:space="preserve">Casual Mileage                                              </t>
  </si>
  <si>
    <t xml:space="preserve">PCC214         Police Appeals Tribunal       </t>
  </si>
  <si>
    <t xml:space="preserve">PCC213         Indep Custody Visiting Scheme </t>
  </si>
  <si>
    <t xml:space="preserve">Other Income                                                </t>
  </si>
  <si>
    <t xml:space="preserve">Reimbursement of Private Calls                              </t>
  </si>
  <si>
    <t xml:space="preserve">Advertising Costs                                           </t>
  </si>
  <si>
    <t xml:space="preserve">Subscriptions - Police Staff                                </t>
  </si>
  <si>
    <t xml:space="preserve">Landline Rental                                             </t>
  </si>
  <si>
    <t xml:space="preserve">Computer Ancillaries                                        </t>
  </si>
  <si>
    <t xml:space="preserve">Computer SW Repair and Maint                                </t>
  </si>
  <si>
    <t xml:space="preserve">Interpreter Services                                        </t>
  </si>
  <si>
    <t xml:space="preserve">Postage                                                     </t>
  </si>
  <si>
    <t xml:space="preserve">Books &amp; Publications                                        </t>
  </si>
  <si>
    <t xml:space="preserve">Printing Equip Purch                                        </t>
  </si>
  <si>
    <t xml:space="preserve">Office Furniture Purch                                      </t>
  </si>
  <si>
    <t xml:space="preserve">Office Equip Purch                                          </t>
  </si>
  <si>
    <t xml:space="preserve">Diesel                                                      </t>
  </si>
  <si>
    <t xml:space="preserve">Petrol                                                      </t>
  </si>
  <si>
    <t xml:space="preserve">Car Parking                                                 </t>
  </si>
  <si>
    <t xml:space="preserve">Meal Allows                                                 </t>
  </si>
  <si>
    <t xml:space="preserve">Hotel Accommodation                                         </t>
  </si>
  <si>
    <t xml:space="preserve">Bus Fares                                                   </t>
  </si>
  <si>
    <t xml:space="preserve">Taxis                                                       </t>
  </si>
  <si>
    <t xml:space="preserve">Trains &amp; Underground                                        </t>
  </si>
  <si>
    <t xml:space="preserve">Air Fares                                                   </t>
  </si>
  <si>
    <t xml:space="preserve">Redeployment Mileage                                        </t>
  </si>
  <si>
    <t xml:space="preserve">Essential Mileage                                           </t>
  </si>
  <si>
    <t xml:space="preserve">Lump Sum Allow                                              </t>
  </si>
  <si>
    <t xml:space="preserve">Recruitment  - Advertising                                  </t>
  </si>
  <si>
    <t xml:space="preserve">Staff Course Fees - Conf                                    </t>
  </si>
  <si>
    <t xml:space="preserve">APT&amp;C Allow - Other                                         </t>
  </si>
  <si>
    <t xml:space="preserve">APT&amp;C Allow - First Aid                                     </t>
  </si>
  <si>
    <t xml:space="preserve">PCC212         Office of PCC                 </t>
  </si>
  <si>
    <t xml:space="preserve">Basic Allowance                                             </t>
  </si>
  <si>
    <t xml:space="preserve">Subsistence Allowance                                       </t>
  </si>
  <si>
    <t xml:space="preserve">Partnership Costs                                           </t>
  </si>
  <si>
    <t xml:space="preserve">Toll Charges                                                </t>
  </si>
  <si>
    <t xml:space="preserve">Driver Hire                                                 </t>
  </si>
  <si>
    <t xml:space="preserve">PCC211         Police &amp; Crime Commissioner   </t>
  </si>
  <si>
    <t>Date Run:</t>
  </si>
  <si>
    <t>Cost Centre 2016/17  Period 4 Report</t>
  </si>
  <si>
    <t>OPCC Budget 2016-17</t>
  </si>
  <si>
    <t>Computer Equipment</t>
  </si>
  <si>
    <t>Computer Licences and Maintenance</t>
  </si>
  <si>
    <t>Telephony</t>
  </si>
  <si>
    <t>Cost Centre 2016/17  Period 2 Report</t>
  </si>
  <si>
    <t xml:space="preserve">Staff Course Fees - Force                                   </t>
  </si>
  <si>
    <t xml:space="preserve">Rents                                                       </t>
  </si>
  <si>
    <t xml:space="preserve">Subscriptions - Other                                       </t>
  </si>
  <si>
    <t xml:space="preserve">Regional Collaboration Fees                                 </t>
  </si>
  <si>
    <t>Pay Costs</t>
  </si>
  <si>
    <t>OPCC Budget 2019-20</t>
  </si>
  <si>
    <t>Total</t>
  </si>
  <si>
    <t>OPCC Budget 2020-21</t>
  </si>
  <si>
    <t xml:space="preserve">Apprenticeship Levy </t>
  </si>
  <si>
    <t>Personal Development &amp; Conferences</t>
  </si>
  <si>
    <t>Hospitality / Stakeholder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</si>
</sst>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#,##0;[Red]\(#,##0\);0"/>
    <numFmt numFmtId="166" formatCode="0;0;0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"/>
    </font>
    <font>
      <sz val="10"/>
      <name val="Arial "/>
      <family val="2"/>
    </font>
    <font>
      <b/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i/>
      <u/>
      <sz val="14"/>
      <color indexed="9"/>
      <name val="Calibri"/>
      <family val="2"/>
    </font>
    <font>
      <b/>
      <i/>
      <u/>
      <sz val="14"/>
      <name val="Calibri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mediumGray">
        <fgColor indexed="9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indexed="11"/>
        <bgColor indexed="1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9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0" fontId="0" fillId="0" borderId="0" xfId="0" applyFont="1"/>
    <xf numFmtId="0" fontId="1" fillId="0" borderId="0" xfId="0" applyFont="1" applyAlignment="1">
      <alignment wrapText="1"/>
    </xf>
    <xf numFmtId="0" fontId="3" fillId="0" borderId="0" xfId="1" applyFont="1"/>
    <xf numFmtId="165" fontId="6" fillId="2" borderId="3" xfId="1" applyNumberFormat="1" applyFont="1" applyFill="1" applyBorder="1" applyAlignment="1">
      <alignment horizontal="right" vertical="center"/>
    </xf>
    <xf numFmtId="0" fontId="7" fillId="2" borderId="3" xfId="1" applyNumberFormat="1" applyFont="1" applyFill="1" applyBorder="1" applyAlignment="1">
      <alignment horizontal="center" vertical="center"/>
    </xf>
    <xf numFmtId="165" fontId="11" fillId="3" borderId="3" xfId="1" applyNumberFormat="1" applyFont="1" applyFill="1" applyBorder="1" applyAlignment="1">
      <alignment horizontal="right" vertical="center"/>
    </xf>
    <xf numFmtId="165" fontId="10" fillId="3" borderId="3" xfId="1" applyNumberFormat="1" applyFont="1" applyFill="1" applyBorder="1" applyAlignment="1">
      <alignment horizontal="right" vertical="center"/>
    </xf>
    <xf numFmtId="166" fontId="11" fillId="3" borderId="3" xfId="1" applyNumberFormat="1" applyFont="1" applyFill="1" applyBorder="1" applyAlignment="1">
      <alignment horizontal="right" vertical="center"/>
    </xf>
    <xf numFmtId="0" fontId="7" fillId="4" borderId="3" xfId="1" applyNumberFormat="1" applyFont="1" applyFill="1" applyBorder="1" applyAlignment="1">
      <alignment horizontal="left" vertical="center" wrapText="1"/>
    </xf>
    <xf numFmtId="165" fontId="5" fillId="2" borderId="3" xfId="1" applyNumberFormat="1" applyFont="1" applyFill="1" applyBorder="1" applyAlignment="1">
      <alignment horizontal="right" vertical="center"/>
    </xf>
    <xf numFmtId="0" fontId="7" fillId="5" borderId="0" xfId="1" applyNumberFormat="1" applyFont="1" applyFill="1" applyBorder="1" applyAlignment="1">
      <alignment horizontal="left" vertical="center"/>
    </xf>
    <xf numFmtId="165" fontId="11" fillId="6" borderId="3" xfId="1" applyNumberFormat="1" applyFont="1" applyFill="1" applyBorder="1" applyAlignment="1">
      <alignment horizontal="right" vertical="center"/>
    </xf>
    <xf numFmtId="165" fontId="10" fillId="3" borderId="3" xfId="1" applyNumberFormat="1" applyFont="1" applyFill="1" applyBorder="1" applyAlignment="1">
      <alignment horizontal="right" vertical="center"/>
    </xf>
    <xf numFmtId="166" fontId="11" fillId="3" borderId="3" xfId="1" applyNumberFormat="1" applyFont="1" applyFill="1" applyBorder="1" applyAlignment="1">
      <alignment horizontal="right" vertical="center"/>
    </xf>
    <xf numFmtId="0" fontId="7" fillId="4" borderId="3" xfId="1" applyNumberFormat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/>
    </xf>
    <xf numFmtId="0" fontId="7" fillId="2" borderId="3" xfId="1" applyNumberFormat="1" applyFont="1" applyFill="1" applyBorder="1" applyAlignment="1">
      <alignment horizontal="center" vertical="center"/>
    </xf>
    <xf numFmtId="165" fontId="5" fillId="2" borderId="3" xfId="1" applyNumberFormat="1" applyFont="1" applyFill="1" applyBorder="1" applyAlignment="1">
      <alignment horizontal="right" vertical="center"/>
    </xf>
    <xf numFmtId="165" fontId="6" fillId="2" borderId="3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wrapText="1"/>
    </xf>
    <xf numFmtId="164" fontId="0" fillId="0" borderId="0" xfId="0" applyNumberFormat="1" applyFill="1"/>
    <xf numFmtId="164" fontId="1" fillId="0" borderId="0" xfId="0" applyNumberFormat="1" applyFont="1" applyFill="1"/>
    <xf numFmtId="164" fontId="1" fillId="0" borderId="1" xfId="0" applyNumberFormat="1" applyFont="1" applyFill="1" applyBorder="1"/>
    <xf numFmtId="165" fontId="10" fillId="3" borderId="3" xfId="1" applyNumberFormat="1" applyFont="1" applyFill="1" applyBorder="1" applyAlignment="1">
      <alignment horizontal="right" vertical="center"/>
    </xf>
    <xf numFmtId="0" fontId="9" fillId="3" borderId="2" xfId="1" applyNumberFormat="1" applyFont="1" applyFill="1" applyBorder="1" applyAlignment="1">
      <alignment vertical="center"/>
    </xf>
    <xf numFmtId="165" fontId="11" fillId="3" borderId="3" xfId="1" applyNumberFormat="1" applyFont="1" applyFill="1" applyBorder="1" applyAlignment="1">
      <alignment horizontal="right" vertical="center"/>
    </xf>
    <xf numFmtId="166" fontId="11" fillId="3" borderId="3" xfId="1" applyNumberFormat="1" applyFont="1" applyFill="1" applyBorder="1" applyAlignment="1">
      <alignment horizontal="right" vertical="center"/>
    </xf>
    <xf numFmtId="0" fontId="7" fillId="4" borderId="3" xfId="1" applyNumberFormat="1" applyFont="1" applyFill="1" applyBorder="1" applyAlignment="1">
      <alignment horizontal="left" vertical="center" wrapText="1"/>
    </xf>
    <xf numFmtId="0" fontId="8" fillId="4" borderId="2" xfId="1" applyNumberFormat="1" applyFont="1" applyFill="1" applyBorder="1" applyAlignment="1">
      <alignment vertical="center"/>
    </xf>
    <xf numFmtId="0" fontId="11" fillId="3" borderId="3" xfId="1" applyNumberFormat="1" applyFont="1" applyFill="1" applyBorder="1" applyAlignment="1">
      <alignment horizontal="left" vertical="center"/>
    </xf>
    <xf numFmtId="0" fontId="9" fillId="3" borderId="4" xfId="1" applyNumberFormat="1" applyFont="1" applyFill="1" applyBorder="1" applyAlignment="1">
      <alignment vertical="center"/>
    </xf>
    <xf numFmtId="0" fontId="16" fillId="5" borderId="0" xfId="1" applyNumberFormat="1" applyFont="1" applyFill="1" applyBorder="1" applyAlignment="1">
      <alignment horizontal="center" vertical="center"/>
    </xf>
    <xf numFmtId="0" fontId="14" fillId="5" borderId="0" xfId="1" applyNumberFormat="1" applyFont="1" applyFill="1" applyBorder="1" applyAlignment="1">
      <alignment vertical="center"/>
    </xf>
    <xf numFmtId="14" fontId="7" fillId="5" borderId="0" xfId="1" applyNumberFormat="1" applyFont="1" applyFill="1" applyBorder="1" applyAlignment="1">
      <alignment horizontal="left" vertical="center"/>
    </xf>
    <xf numFmtId="0" fontId="15" fillId="5" borderId="0" xfId="1" applyNumberFormat="1" applyFont="1" applyFill="1" applyBorder="1" applyAlignment="1">
      <alignment vertical="center"/>
    </xf>
    <xf numFmtId="0" fontId="13" fillId="3" borderId="0" xfId="1" applyNumberFormat="1" applyFont="1" applyFill="1" applyBorder="1" applyAlignment="1">
      <alignment horizontal="left" vertical="center"/>
    </xf>
    <xf numFmtId="0" fontId="12" fillId="3" borderId="0" xfId="1" applyNumberFormat="1" applyFont="1" applyFill="1" applyBorder="1" applyAlignment="1">
      <alignment vertical="center"/>
    </xf>
    <xf numFmtId="0" fontId="7" fillId="4" borderId="3" xfId="1" applyNumberFormat="1" applyFont="1" applyFill="1" applyBorder="1" applyAlignment="1">
      <alignment horizontal="left" vertical="center"/>
    </xf>
    <xf numFmtId="0" fontId="8" fillId="4" borderId="4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vertical="center"/>
    </xf>
    <xf numFmtId="0" fontId="6" fillId="2" borderId="3" xfId="1" applyNumberFormat="1" applyFont="1" applyFill="1" applyBorder="1" applyAlignment="1">
      <alignment horizontal="right" vertical="center"/>
    </xf>
    <xf numFmtId="0" fontId="4" fillId="2" borderId="4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vertical="center"/>
    </xf>
    <xf numFmtId="165" fontId="6" fillId="2" borderId="3" xfId="1" applyNumberFormat="1" applyFont="1" applyFill="1" applyBorder="1" applyAlignment="1">
      <alignment horizontal="right" vertical="center"/>
    </xf>
    <xf numFmtId="165" fontId="5" fillId="2" borderId="3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6"/>
  <sheetViews>
    <sheetView topLeftCell="A5" workbookViewId="0">
      <selection activeCell="D23" sqref="D23"/>
    </sheetView>
  </sheetViews>
  <sheetFormatPr defaultRowHeight="14.4"/>
  <cols>
    <col min="1" max="1" width="43.109375" customWidth="1"/>
    <col min="2" max="2" width="12.6640625" customWidth="1"/>
    <col min="3" max="4" width="13.88671875" customWidth="1"/>
    <col min="5" max="5" width="7.6640625" bestFit="1" customWidth="1"/>
  </cols>
  <sheetData>
    <row r="2" spans="1:5" ht="28.8">
      <c r="B2" s="6" t="s">
        <v>0</v>
      </c>
      <c r="C2" s="6" t="s">
        <v>1</v>
      </c>
      <c r="D2" s="6" t="s">
        <v>107</v>
      </c>
      <c r="E2" s="6"/>
    </row>
    <row r="4" spans="1:5">
      <c r="A4" s="2" t="s">
        <v>2</v>
      </c>
    </row>
    <row r="5" spans="1:5">
      <c r="A5" t="s">
        <v>3</v>
      </c>
      <c r="B5" s="1">
        <v>671945</v>
      </c>
      <c r="C5" s="1">
        <v>713490</v>
      </c>
      <c r="D5" s="1">
        <f>'Cost Centre Report 16-17'!H10+'Cost Centre Report 16-17'!H30</f>
        <v>782904</v>
      </c>
    </row>
    <row r="6" spans="1:5">
      <c r="A6" s="2" t="s">
        <v>4</v>
      </c>
      <c r="B6" s="4">
        <v>671945</v>
      </c>
      <c r="C6" s="4">
        <v>713490</v>
      </c>
      <c r="D6" s="4">
        <f>SUM(D5)</f>
        <v>782904</v>
      </c>
    </row>
    <row r="7" spans="1:5">
      <c r="B7" s="1"/>
      <c r="C7" s="1"/>
    </row>
    <row r="8" spans="1:5">
      <c r="A8" s="5" t="s">
        <v>5</v>
      </c>
      <c r="B8" s="1"/>
      <c r="C8" s="1"/>
    </row>
    <row r="9" spans="1:5">
      <c r="A9" s="5" t="s">
        <v>6</v>
      </c>
      <c r="B9" s="1">
        <v>2040</v>
      </c>
      <c r="C9" s="1">
        <v>2000</v>
      </c>
      <c r="D9" s="1">
        <f>'Cost Centre Report 16-17'!H37</f>
        <v>5000</v>
      </c>
    </row>
    <row r="10" spans="1:5">
      <c r="A10" s="5" t="s">
        <v>7</v>
      </c>
      <c r="B10" s="1">
        <v>16960</v>
      </c>
      <c r="C10" s="1">
        <v>14152</v>
      </c>
      <c r="D10" s="1">
        <f>SUM('Cost Centre Report 16-17'!H12:H21)+SUM('Cost Centre Report 16-17'!H38:H50)</f>
        <v>26069</v>
      </c>
    </row>
    <row r="11" spans="1:5">
      <c r="A11" s="5" t="s">
        <v>8</v>
      </c>
      <c r="B11" s="1">
        <v>2550</v>
      </c>
      <c r="C11" s="1">
        <v>2601</v>
      </c>
      <c r="D11" s="1">
        <f>'Cost Centre Report 16-17'!H51+'Cost Centre Report 16-17'!H54</f>
        <v>7601</v>
      </c>
    </row>
    <row r="12" spans="1:5">
      <c r="A12" s="5" t="s">
        <v>9</v>
      </c>
      <c r="B12" s="1">
        <v>2550</v>
      </c>
      <c r="C12" s="1">
        <v>2601</v>
      </c>
      <c r="D12" s="1">
        <f>'Cost Centre Report 16-17'!H52</f>
        <v>2601</v>
      </c>
    </row>
    <row r="13" spans="1:5">
      <c r="A13" s="5" t="s">
        <v>108</v>
      </c>
      <c r="B13" s="1">
        <v>0</v>
      </c>
      <c r="C13" s="1">
        <v>0</v>
      </c>
      <c r="D13" s="1">
        <f>'Cost Centre Report 16-17'!H62</f>
        <v>5000</v>
      </c>
    </row>
    <row r="14" spans="1:5">
      <c r="A14" s="5" t="s">
        <v>109</v>
      </c>
      <c r="B14" s="1">
        <v>0</v>
      </c>
      <c r="C14" s="1">
        <v>0</v>
      </c>
      <c r="D14" s="1">
        <f>'Cost Centre Report 16-17'!H63</f>
        <v>7177</v>
      </c>
    </row>
    <row r="15" spans="1:5">
      <c r="A15" s="5" t="s">
        <v>110</v>
      </c>
      <c r="B15" s="1">
        <v>0</v>
      </c>
      <c r="C15" s="1">
        <v>0</v>
      </c>
      <c r="D15" s="1">
        <f>'Cost Centre Report 16-17'!H65</f>
        <v>1000</v>
      </c>
    </row>
    <row r="16" spans="1:5">
      <c r="A16" s="5" t="s">
        <v>10</v>
      </c>
      <c r="B16" s="1">
        <v>510</v>
      </c>
      <c r="C16" s="1">
        <v>520</v>
      </c>
      <c r="D16" s="1">
        <f>'Cost Centre Report 16-17'!H57</f>
        <v>520</v>
      </c>
    </row>
    <row r="17" spans="1:7">
      <c r="A17" s="5" t="s">
        <v>11</v>
      </c>
      <c r="B17" s="1">
        <v>16626</v>
      </c>
      <c r="C17" s="1">
        <v>10000</v>
      </c>
      <c r="D17" s="1">
        <f>'Cost Centre Report 16-17'!H55</f>
        <v>10000</v>
      </c>
    </row>
    <row r="18" spans="1:7">
      <c r="A18" s="5" t="s">
        <v>12</v>
      </c>
      <c r="B18" s="1">
        <v>1428</v>
      </c>
      <c r="C18" s="1">
        <v>1457</v>
      </c>
      <c r="D18" s="1">
        <f>'Cost Centre Report 16-17'!H56</f>
        <v>1457</v>
      </c>
    </row>
    <row r="19" spans="1:7">
      <c r="A19" s="5" t="s">
        <v>13</v>
      </c>
      <c r="B19" s="1">
        <v>37842</v>
      </c>
      <c r="C19" s="1">
        <v>20000</v>
      </c>
      <c r="D19" s="1">
        <f>'Cost Centre Report 16-17'!H59</f>
        <v>20000</v>
      </c>
    </row>
    <row r="20" spans="1:7">
      <c r="A20" s="5" t="s">
        <v>14</v>
      </c>
      <c r="B20" s="1">
        <v>3570</v>
      </c>
      <c r="C20" s="1">
        <v>3000</v>
      </c>
      <c r="D20" s="1">
        <f>'Cost Centre Report 16-17'!H60</f>
        <v>3000</v>
      </c>
    </row>
    <row r="21" spans="1:7">
      <c r="A21" s="5" t="s">
        <v>15</v>
      </c>
      <c r="B21" s="1">
        <v>7956</v>
      </c>
      <c r="C21" s="1">
        <v>7956</v>
      </c>
      <c r="D21" s="1">
        <f>'Cost Centre Report 16-17'!H34+'Cost Centre Report 16-17'!H35</f>
        <v>10956</v>
      </c>
    </row>
    <row r="22" spans="1:7">
      <c r="A22" s="5" t="s">
        <v>16</v>
      </c>
      <c r="B22" s="1">
        <v>5100</v>
      </c>
      <c r="C22" s="1">
        <v>3000</v>
      </c>
      <c r="D22" s="1">
        <f>'Cost Centre Report 16-17'!H36</f>
        <v>3000</v>
      </c>
      <c r="G22" s="1"/>
    </row>
    <row r="23" spans="1:7">
      <c r="A23" s="5" t="s">
        <v>17</v>
      </c>
      <c r="B23" s="1">
        <v>5000</v>
      </c>
      <c r="C23" s="1">
        <v>15000</v>
      </c>
      <c r="D23" s="1">
        <f>'Cost Centre Report 16-17'!H136</f>
        <v>30000</v>
      </c>
    </row>
    <row r="24" spans="1:7">
      <c r="A24" s="5" t="s">
        <v>18</v>
      </c>
      <c r="B24" s="1">
        <v>40086</v>
      </c>
      <c r="C24" s="1">
        <v>33500</v>
      </c>
      <c r="D24" s="1">
        <f>'Cost Centre Report 16-17'!H66+'Cost Centre Report 16-17'!H67</f>
        <v>33500</v>
      </c>
    </row>
    <row r="25" spans="1:7">
      <c r="A25" s="5" t="s">
        <v>19</v>
      </c>
      <c r="B25" s="1">
        <v>7956</v>
      </c>
      <c r="C25" s="1">
        <v>4000</v>
      </c>
      <c r="D25" s="1">
        <f>'Cost Centre Report 16-17'!H68</f>
        <v>4000</v>
      </c>
    </row>
    <row r="26" spans="1:7">
      <c r="A26" s="5" t="s">
        <v>20</v>
      </c>
      <c r="B26" s="1">
        <v>2040</v>
      </c>
      <c r="C26" s="1">
        <v>1500</v>
      </c>
      <c r="D26" s="1">
        <f>'Cost Centre Report 16-17'!H69</f>
        <v>1500</v>
      </c>
    </row>
    <row r="27" spans="1:7">
      <c r="A27" s="5" t="s">
        <v>21</v>
      </c>
      <c r="B27" s="1">
        <v>14100</v>
      </c>
      <c r="C27" s="1">
        <v>14000</v>
      </c>
      <c r="D27" s="1">
        <f>'Cost Centre Report 16-17'!H86+'Cost Centre Report 16-17'!H88</f>
        <v>50000</v>
      </c>
    </row>
    <row r="28" spans="1:7">
      <c r="A28" s="5" t="s">
        <v>22</v>
      </c>
      <c r="B28" s="1">
        <v>3366</v>
      </c>
      <c r="C28" s="1">
        <v>2500</v>
      </c>
      <c r="D28" s="1">
        <f>'Cost Centre Report 16-17'!H77</f>
        <v>2500</v>
      </c>
    </row>
    <row r="29" spans="1:7">
      <c r="A29" s="2" t="s">
        <v>23</v>
      </c>
      <c r="B29" s="4">
        <f>SUM(B9:B28)</f>
        <v>169680</v>
      </c>
      <c r="C29" s="4">
        <f>SUM(C9:C28)</f>
        <v>137787</v>
      </c>
      <c r="D29" s="4">
        <f>SUM(D9:D28)</f>
        <v>224881</v>
      </c>
    </row>
    <row r="30" spans="1:7">
      <c r="A30" s="5"/>
      <c r="B30" s="1"/>
      <c r="C30" s="1"/>
    </row>
    <row r="31" spans="1:7">
      <c r="A31" s="5"/>
      <c r="B31" s="1"/>
      <c r="C31" s="1"/>
    </row>
    <row r="32" spans="1:7">
      <c r="A32" s="2" t="s">
        <v>24</v>
      </c>
      <c r="B32" s="3">
        <f>SUM(B29,B6)</f>
        <v>841625</v>
      </c>
      <c r="C32" s="3">
        <f>SUM(C29,C6)</f>
        <v>851277</v>
      </c>
      <c r="D32" s="3">
        <f>D6+D29</f>
        <v>1007785</v>
      </c>
    </row>
    <row r="33" spans="1:4">
      <c r="A33" s="5"/>
      <c r="B33" s="1"/>
      <c r="C33" s="1"/>
    </row>
    <row r="34" spans="1:4">
      <c r="A34" s="5" t="s">
        <v>25</v>
      </c>
      <c r="B34" s="1">
        <v>-73067</v>
      </c>
      <c r="C34" s="1">
        <v>-75050</v>
      </c>
      <c r="D34" s="1">
        <v>-76213</v>
      </c>
    </row>
    <row r="35" spans="1:4">
      <c r="A35" s="5"/>
      <c r="B35" s="1"/>
      <c r="C35" s="1"/>
    </row>
    <row r="36" spans="1:4">
      <c r="A36" s="2" t="s">
        <v>26</v>
      </c>
      <c r="B36" s="3">
        <f>SUM(B32:B34)</f>
        <v>768558</v>
      </c>
      <c r="C36" s="3">
        <f>SUM(C32:C34)</f>
        <v>776227</v>
      </c>
      <c r="D36" s="3">
        <f>D32+D34</f>
        <v>931572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53"/>
  <sheetViews>
    <sheetView topLeftCell="A35" workbookViewId="0">
      <selection activeCell="E35" sqref="E35:G35"/>
    </sheetView>
  </sheetViews>
  <sheetFormatPr defaultColWidth="9.109375" defaultRowHeight="13.2"/>
  <cols>
    <col min="1" max="2" width="3" style="7" customWidth="1"/>
    <col min="3" max="3" width="6" style="7" customWidth="1"/>
    <col min="4" max="4" width="12" style="7" customWidth="1"/>
    <col min="5" max="6" width="4" style="7" customWidth="1"/>
    <col min="7" max="7" width="19" style="7" customWidth="1"/>
    <col min="8" max="8" width="12" style="7" customWidth="1"/>
    <col min="9" max="12" width="11" style="7" customWidth="1"/>
    <col min="13" max="13" width="9" style="7" customWidth="1"/>
    <col min="14" max="14" width="2" style="7" customWidth="1"/>
    <col min="15" max="15" width="9" style="7" customWidth="1"/>
    <col min="16" max="16" width="2" style="7" customWidth="1"/>
    <col min="17" max="16384" width="9.109375" style="7"/>
  </cols>
  <sheetData>
    <row r="1" spans="2:16" ht="0.9" customHeight="1"/>
    <row r="2" spans="2:16" ht="8.1" customHeight="1">
      <c r="G2" s="36" t="s">
        <v>106</v>
      </c>
      <c r="H2" s="37"/>
      <c r="I2" s="37"/>
      <c r="J2" s="37"/>
      <c r="K2" s="37"/>
    </row>
    <row r="3" spans="2:16" ht="15" customHeight="1">
      <c r="G3" s="37"/>
      <c r="H3" s="37"/>
      <c r="I3" s="37"/>
      <c r="J3" s="37"/>
      <c r="K3" s="37"/>
      <c r="M3" s="15" t="s">
        <v>105</v>
      </c>
      <c r="N3" s="38">
        <v>42604.374768518515</v>
      </c>
      <c r="O3" s="39"/>
    </row>
    <row r="4" spans="2:16" ht="24.9" customHeight="1">
      <c r="G4" s="37"/>
      <c r="H4" s="37"/>
      <c r="I4" s="37"/>
      <c r="J4" s="37"/>
      <c r="K4" s="37"/>
    </row>
    <row r="5" spans="2:16" ht="22.5" customHeight="1"/>
    <row r="6" spans="2:16" ht="15.9" customHeight="1"/>
    <row r="7" spans="2:16" ht="15" customHeight="1">
      <c r="B7" s="40" t="s">
        <v>104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2:16" ht="7.5" customHeight="1"/>
    <row r="9" spans="2:16" ht="24.9" customHeight="1">
      <c r="B9" s="42" t="s">
        <v>40</v>
      </c>
      <c r="C9" s="33"/>
      <c r="D9" s="13" t="s">
        <v>39</v>
      </c>
      <c r="E9" s="32" t="s">
        <v>38</v>
      </c>
      <c r="F9" s="43"/>
      <c r="G9" s="33"/>
      <c r="H9" s="13" t="s">
        <v>37</v>
      </c>
      <c r="I9" s="13" t="s">
        <v>36</v>
      </c>
      <c r="J9" s="13" t="s">
        <v>35</v>
      </c>
      <c r="K9" s="13" t="s">
        <v>34</v>
      </c>
      <c r="L9" s="13" t="s">
        <v>33</v>
      </c>
      <c r="M9" s="32" t="s">
        <v>32</v>
      </c>
      <c r="N9" s="33"/>
      <c r="O9" s="32" t="s">
        <v>31</v>
      </c>
      <c r="P9" s="33"/>
    </row>
    <row r="10" spans="2:16" ht="15.75" customHeight="1">
      <c r="B10" s="31">
        <v>11000</v>
      </c>
      <c r="C10" s="29"/>
      <c r="D10" s="12">
        <v>1001</v>
      </c>
      <c r="E10" s="34" t="s">
        <v>59</v>
      </c>
      <c r="F10" s="35"/>
      <c r="G10" s="29"/>
      <c r="H10" s="16">
        <v>157447</v>
      </c>
      <c r="I10" s="10">
        <v>157447</v>
      </c>
      <c r="J10" s="10">
        <v>6545.04</v>
      </c>
      <c r="K10" s="10">
        <v>6575.96</v>
      </c>
      <c r="L10" s="10">
        <v>32645.71</v>
      </c>
      <c r="M10" s="30">
        <v>19838.29</v>
      </c>
      <c r="N10" s="29"/>
      <c r="O10" s="30">
        <v>124801.29</v>
      </c>
      <c r="P10" s="29"/>
    </row>
    <row r="11" spans="2:16" ht="15.75" customHeight="1">
      <c r="B11" s="31">
        <v>11000</v>
      </c>
      <c r="C11" s="29"/>
      <c r="D11" s="12">
        <v>1002</v>
      </c>
      <c r="E11" s="34" t="s">
        <v>58</v>
      </c>
      <c r="F11" s="35"/>
      <c r="G11" s="29"/>
      <c r="H11" s="10" t="s">
        <v>27</v>
      </c>
      <c r="I11" s="10" t="s">
        <v>27</v>
      </c>
      <c r="J11" s="10">
        <v>921.67</v>
      </c>
      <c r="K11" s="11">
        <v>-921.67</v>
      </c>
      <c r="L11" s="10">
        <v>4623.2</v>
      </c>
      <c r="M11" s="28">
        <v>-4623.2</v>
      </c>
      <c r="N11" s="29"/>
      <c r="O11" s="28">
        <v>-4623.2</v>
      </c>
      <c r="P11" s="29"/>
    </row>
    <row r="12" spans="2:16" ht="15.75" customHeight="1">
      <c r="B12" s="31">
        <v>30000</v>
      </c>
      <c r="C12" s="29"/>
      <c r="D12" s="12">
        <v>3003</v>
      </c>
      <c r="E12" s="34" t="s">
        <v>66</v>
      </c>
      <c r="F12" s="35"/>
      <c r="G12" s="29"/>
      <c r="H12" s="16">
        <v>2391</v>
      </c>
      <c r="I12" s="10">
        <v>2391</v>
      </c>
      <c r="J12" s="10">
        <v>179.55</v>
      </c>
      <c r="K12" s="10">
        <v>19.449999999999989</v>
      </c>
      <c r="L12" s="10">
        <v>754.65</v>
      </c>
      <c r="M12" s="28">
        <v>-157.64999999999998</v>
      </c>
      <c r="N12" s="29"/>
      <c r="O12" s="30">
        <v>1636.35</v>
      </c>
      <c r="P12" s="29"/>
    </row>
    <row r="13" spans="2:16" ht="15.75" customHeight="1">
      <c r="B13" s="31">
        <v>31000</v>
      </c>
      <c r="C13" s="29"/>
      <c r="D13" s="12">
        <v>3101</v>
      </c>
      <c r="E13" s="34" t="s">
        <v>90</v>
      </c>
      <c r="F13" s="35"/>
      <c r="G13" s="29"/>
      <c r="H13" s="16">
        <v>270</v>
      </c>
      <c r="I13" s="10">
        <v>270</v>
      </c>
      <c r="J13" s="10" t="s">
        <v>27</v>
      </c>
      <c r="K13" s="10">
        <v>23</v>
      </c>
      <c r="L13" s="10" t="s">
        <v>27</v>
      </c>
      <c r="M13" s="30">
        <v>92</v>
      </c>
      <c r="N13" s="29"/>
      <c r="O13" s="30">
        <v>270</v>
      </c>
      <c r="P13" s="29"/>
    </row>
    <row r="14" spans="2:16" ht="15.75" customHeight="1">
      <c r="B14" s="31">
        <v>31000</v>
      </c>
      <c r="C14" s="29"/>
      <c r="D14" s="12">
        <v>3102</v>
      </c>
      <c r="E14" s="34" t="s">
        <v>89</v>
      </c>
      <c r="F14" s="35"/>
      <c r="G14" s="29"/>
      <c r="H14" s="16">
        <v>2500</v>
      </c>
      <c r="I14" s="10">
        <v>2500</v>
      </c>
      <c r="J14" s="10">
        <v>55.9</v>
      </c>
      <c r="K14" s="10">
        <v>152.1</v>
      </c>
      <c r="L14" s="10">
        <v>743.6</v>
      </c>
      <c r="M14" s="30">
        <v>88.399999999999977</v>
      </c>
      <c r="N14" s="29"/>
      <c r="O14" s="30">
        <v>1756.4</v>
      </c>
      <c r="P14" s="29"/>
    </row>
    <row r="15" spans="2:16" ht="15.75" customHeight="1">
      <c r="B15" s="31">
        <v>31000</v>
      </c>
      <c r="C15" s="29"/>
      <c r="D15" s="12">
        <v>3103</v>
      </c>
      <c r="E15" s="34" t="s">
        <v>88</v>
      </c>
      <c r="F15" s="35"/>
      <c r="G15" s="29"/>
      <c r="H15" s="16">
        <v>135</v>
      </c>
      <c r="I15" s="10">
        <v>135</v>
      </c>
      <c r="J15" s="10">
        <v>0</v>
      </c>
      <c r="K15" s="10">
        <v>11</v>
      </c>
      <c r="L15" s="10">
        <v>67.099999999999994</v>
      </c>
      <c r="M15" s="28">
        <v>-23.099999999999994</v>
      </c>
      <c r="N15" s="29"/>
      <c r="O15" s="30">
        <v>67.900000000000006</v>
      </c>
      <c r="P15" s="29"/>
    </row>
    <row r="16" spans="2:16" ht="15.75" customHeight="1">
      <c r="B16" s="31">
        <v>31000</v>
      </c>
      <c r="C16" s="29"/>
      <c r="D16" s="12">
        <v>3104</v>
      </c>
      <c r="E16" s="34" t="s">
        <v>103</v>
      </c>
      <c r="F16" s="35"/>
      <c r="G16" s="29"/>
      <c r="H16" s="16">
        <v>306</v>
      </c>
      <c r="I16" s="10">
        <v>306</v>
      </c>
      <c r="J16" s="10" t="s">
        <v>27</v>
      </c>
      <c r="K16" s="10">
        <v>26</v>
      </c>
      <c r="L16" s="10" t="s">
        <v>27</v>
      </c>
      <c r="M16" s="30">
        <v>104</v>
      </c>
      <c r="N16" s="29"/>
      <c r="O16" s="30">
        <v>306</v>
      </c>
      <c r="P16" s="29"/>
    </row>
    <row r="17" spans="2:16" ht="15.75" customHeight="1">
      <c r="B17" s="31">
        <v>32000</v>
      </c>
      <c r="C17" s="29"/>
      <c r="D17" s="12">
        <v>3201</v>
      </c>
      <c r="E17" s="34" t="s">
        <v>86</v>
      </c>
      <c r="F17" s="35"/>
      <c r="G17" s="29"/>
      <c r="H17" s="16">
        <v>2000</v>
      </c>
      <c r="I17" s="10">
        <v>2000</v>
      </c>
      <c r="J17" s="10">
        <v>278.22000000000003</v>
      </c>
      <c r="K17" s="11">
        <v>-111.22000000000003</v>
      </c>
      <c r="L17" s="10">
        <v>689.89</v>
      </c>
      <c r="M17" s="28">
        <v>-21.889999999999986</v>
      </c>
      <c r="N17" s="29"/>
      <c r="O17" s="30">
        <v>1310.1100000000001</v>
      </c>
      <c r="P17" s="29"/>
    </row>
    <row r="18" spans="2:16" ht="15.75" customHeight="1">
      <c r="B18" s="31">
        <v>32000</v>
      </c>
      <c r="C18" s="29"/>
      <c r="D18" s="12">
        <v>3202</v>
      </c>
      <c r="E18" s="34" t="s">
        <v>85</v>
      </c>
      <c r="F18" s="35"/>
      <c r="G18" s="29"/>
      <c r="H18" s="16">
        <v>510</v>
      </c>
      <c r="I18" s="10">
        <v>510</v>
      </c>
      <c r="J18" s="10">
        <v>143.42000000000002</v>
      </c>
      <c r="K18" s="11">
        <v>-100.42000000000002</v>
      </c>
      <c r="L18" s="10">
        <v>274.43</v>
      </c>
      <c r="M18" s="28">
        <v>-145.43</v>
      </c>
      <c r="N18" s="29"/>
      <c r="O18" s="30">
        <v>235.57</v>
      </c>
      <c r="P18" s="29"/>
    </row>
    <row r="19" spans="2:16" ht="15.75" customHeight="1">
      <c r="B19" s="31">
        <v>32000</v>
      </c>
      <c r="C19" s="29"/>
      <c r="D19" s="12">
        <v>3203</v>
      </c>
      <c r="E19" s="34" t="s">
        <v>84</v>
      </c>
      <c r="F19" s="35"/>
      <c r="G19" s="29"/>
      <c r="H19" s="16">
        <v>200</v>
      </c>
      <c r="I19" s="10">
        <v>200</v>
      </c>
      <c r="J19" s="10">
        <v>36.83</v>
      </c>
      <c r="K19" s="11">
        <v>-19.829999999999998</v>
      </c>
      <c r="L19" s="10">
        <v>129.78</v>
      </c>
      <c r="M19" s="28">
        <v>-61.78</v>
      </c>
      <c r="N19" s="29"/>
      <c r="O19" s="30">
        <v>70.22</v>
      </c>
      <c r="P19" s="29"/>
    </row>
    <row r="20" spans="2:16" ht="15.75" customHeight="1">
      <c r="B20" s="31">
        <v>32000</v>
      </c>
      <c r="C20" s="29"/>
      <c r="D20" s="12">
        <v>3204</v>
      </c>
      <c r="E20" s="34" t="s">
        <v>102</v>
      </c>
      <c r="F20" s="35"/>
      <c r="G20" s="29"/>
      <c r="H20" s="16" t="s">
        <v>27</v>
      </c>
      <c r="I20" s="10" t="s">
        <v>27</v>
      </c>
      <c r="J20" s="10">
        <v>0</v>
      </c>
      <c r="K20" s="10">
        <v>0</v>
      </c>
      <c r="L20" s="10">
        <v>13.41</v>
      </c>
      <c r="M20" s="28">
        <v>-13.41</v>
      </c>
      <c r="N20" s="29"/>
      <c r="O20" s="28">
        <v>-13.41</v>
      </c>
      <c r="P20" s="29"/>
    </row>
    <row r="21" spans="2:16" ht="15.75" customHeight="1">
      <c r="B21" s="31">
        <v>36000</v>
      </c>
      <c r="C21" s="29"/>
      <c r="D21" s="12">
        <v>3602</v>
      </c>
      <c r="E21" s="34" t="s">
        <v>82</v>
      </c>
      <c r="F21" s="35"/>
      <c r="G21" s="29"/>
      <c r="H21" s="16">
        <v>1140</v>
      </c>
      <c r="I21" s="10">
        <v>1140</v>
      </c>
      <c r="J21" s="10">
        <v>0</v>
      </c>
      <c r="K21" s="10">
        <v>95</v>
      </c>
      <c r="L21" s="10">
        <v>158.01</v>
      </c>
      <c r="M21" s="30">
        <v>221.99</v>
      </c>
      <c r="N21" s="29"/>
      <c r="O21" s="30">
        <v>981.99</v>
      </c>
      <c r="P21" s="29"/>
    </row>
    <row r="22" spans="2:16" ht="15.75" customHeight="1">
      <c r="B22" s="31">
        <v>45050</v>
      </c>
      <c r="C22" s="29"/>
      <c r="D22" s="12">
        <v>4551</v>
      </c>
      <c r="E22" s="34" t="s">
        <v>101</v>
      </c>
      <c r="F22" s="35"/>
      <c r="G22" s="29"/>
      <c r="H22" s="10">
        <v>618872</v>
      </c>
      <c r="I22" s="10">
        <v>618872</v>
      </c>
      <c r="J22" s="10">
        <v>100000</v>
      </c>
      <c r="K22" s="11">
        <v>-67100</v>
      </c>
      <c r="L22" s="10">
        <v>685972.34</v>
      </c>
      <c r="M22" s="28">
        <v>-67100.339999999967</v>
      </c>
      <c r="N22" s="29"/>
      <c r="O22" s="28">
        <v>-67100.339999999967</v>
      </c>
      <c r="P22" s="29"/>
    </row>
    <row r="23" spans="2:16" ht="15.75" customHeight="1">
      <c r="B23" s="31">
        <v>48005</v>
      </c>
      <c r="C23" s="29"/>
      <c r="D23" s="12">
        <v>4803</v>
      </c>
      <c r="E23" s="34" t="s">
        <v>100</v>
      </c>
      <c r="F23" s="35"/>
      <c r="G23" s="29"/>
      <c r="H23" s="10" t="s">
        <v>27</v>
      </c>
      <c r="I23" s="10" t="s">
        <v>27</v>
      </c>
      <c r="J23" s="10">
        <v>47.67</v>
      </c>
      <c r="K23" s="11">
        <v>-47.67</v>
      </c>
      <c r="L23" s="10">
        <v>51.12</v>
      </c>
      <c r="M23" s="28">
        <v>-51.12</v>
      </c>
      <c r="N23" s="29"/>
      <c r="O23" s="28">
        <v>-51.12</v>
      </c>
      <c r="P23" s="29"/>
    </row>
    <row r="24" spans="2:16" ht="15.75" customHeight="1">
      <c r="B24" s="31">
        <v>48005</v>
      </c>
      <c r="C24" s="29"/>
      <c r="D24" s="12">
        <v>4804</v>
      </c>
      <c r="E24" s="34" t="s">
        <v>99</v>
      </c>
      <c r="F24" s="35"/>
      <c r="G24" s="29"/>
      <c r="H24" s="10" t="s">
        <v>27</v>
      </c>
      <c r="I24" s="10" t="s">
        <v>27</v>
      </c>
      <c r="J24" s="10">
        <v>211.5</v>
      </c>
      <c r="K24" s="11">
        <v>-211.5</v>
      </c>
      <c r="L24" s="10">
        <v>634.5</v>
      </c>
      <c r="M24" s="28">
        <v>-634.5</v>
      </c>
      <c r="N24" s="29"/>
      <c r="O24" s="28">
        <v>-634.5</v>
      </c>
      <c r="P24" s="29"/>
    </row>
    <row r="25" spans="2:16" ht="15" customHeight="1">
      <c r="B25" s="44"/>
      <c r="C25" s="45"/>
      <c r="D25" s="9"/>
      <c r="E25" s="46" t="s">
        <v>28</v>
      </c>
      <c r="F25" s="47"/>
      <c r="G25" s="48"/>
      <c r="H25" s="8">
        <v>785771</v>
      </c>
      <c r="I25" s="8">
        <v>785771</v>
      </c>
      <c r="J25" s="8">
        <v>108419.8</v>
      </c>
      <c r="K25" s="14">
        <v>-61609.8</v>
      </c>
      <c r="L25" s="8">
        <v>726757.74</v>
      </c>
      <c r="M25" s="50">
        <v>-52487.739999999969</v>
      </c>
      <c r="N25" s="48"/>
      <c r="O25" s="49">
        <v>59013.260000000046</v>
      </c>
      <c r="P25" s="48"/>
    </row>
    <row r="26" spans="2:16" ht="38.4" customHeight="1"/>
    <row r="27" spans="2:16" ht="15" customHeight="1">
      <c r="B27" s="40" t="s">
        <v>98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2:16" ht="7.5" customHeight="1"/>
    <row r="29" spans="2:16" ht="24.9" customHeight="1">
      <c r="B29" s="42" t="s">
        <v>40</v>
      </c>
      <c r="C29" s="33"/>
      <c r="D29" s="13" t="s">
        <v>39</v>
      </c>
      <c r="E29" s="32" t="s">
        <v>38</v>
      </c>
      <c r="F29" s="43"/>
      <c r="G29" s="33"/>
      <c r="H29" s="13" t="s">
        <v>37</v>
      </c>
      <c r="I29" s="13" t="s">
        <v>36</v>
      </c>
      <c r="J29" s="13" t="s">
        <v>35</v>
      </c>
      <c r="K29" s="13" t="s">
        <v>34</v>
      </c>
      <c r="L29" s="13" t="s">
        <v>33</v>
      </c>
      <c r="M29" s="32" t="s">
        <v>32</v>
      </c>
      <c r="N29" s="33"/>
      <c r="O29" s="32" t="s">
        <v>31</v>
      </c>
      <c r="P29" s="33"/>
    </row>
    <row r="30" spans="2:16" ht="15.75" customHeight="1">
      <c r="B30" s="31">
        <v>11000</v>
      </c>
      <c r="C30" s="29"/>
      <c r="D30" s="12">
        <v>1001</v>
      </c>
      <c r="E30" s="34" t="s">
        <v>59</v>
      </c>
      <c r="F30" s="35"/>
      <c r="G30" s="29"/>
      <c r="H30" s="16">
        <v>625457</v>
      </c>
      <c r="I30" s="10">
        <v>625457</v>
      </c>
      <c r="J30" s="10">
        <v>49045.69</v>
      </c>
      <c r="K30" s="10">
        <v>3078.3099999999977</v>
      </c>
      <c r="L30" s="10">
        <v>198980.41</v>
      </c>
      <c r="M30" s="30">
        <v>9515.5899999999965</v>
      </c>
      <c r="N30" s="29"/>
      <c r="O30" s="30">
        <v>426476.59</v>
      </c>
      <c r="P30" s="29"/>
    </row>
    <row r="31" spans="2:16" ht="15.75" customHeight="1">
      <c r="B31" s="31">
        <v>11000</v>
      </c>
      <c r="C31" s="29"/>
      <c r="D31" s="12">
        <v>1002</v>
      </c>
      <c r="E31" s="34" t="s">
        <v>58</v>
      </c>
      <c r="F31" s="35"/>
      <c r="G31" s="29"/>
      <c r="H31" s="10" t="s">
        <v>27</v>
      </c>
      <c r="I31" s="10" t="s">
        <v>27</v>
      </c>
      <c r="J31" s="10">
        <v>7141.74</v>
      </c>
      <c r="K31" s="11">
        <v>-7141.74</v>
      </c>
      <c r="L31" s="10">
        <v>29311.33</v>
      </c>
      <c r="M31" s="28">
        <v>-29311.33</v>
      </c>
      <c r="N31" s="29"/>
      <c r="O31" s="28">
        <v>-29311.33</v>
      </c>
      <c r="P31" s="29"/>
    </row>
    <row r="32" spans="2:16" ht="15.75" customHeight="1">
      <c r="B32" s="31">
        <v>11000</v>
      </c>
      <c r="C32" s="29"/>
      <c r="D32" s="12">
        <v>1026</v>
      </c>
      <c r="E32" s="34" t="s">
        <v>97</v>
      </c>
      <c r="F32" s="35"/>
      <c r="G32" s="29"/>
      <c r="H32" s="10" t="s">
        <v>27</v>
      </c>
      <c r="I32" s="10" t="s">
        <v>27</v>
      </c>
      <c r="J32" s="10">
        <v>9.51</v>
      </c>
      <c r="K32" s="11">
        <v>-9.51</v>
      </c>
      <c r="L32" s="10">
        <v>38.07</v>
      </c>
      <c r="M32" s="28">
        <v>-38.07</v>
      </c>
      <c r="N32" s="29"/>
      <c r="O32" s="28">
        <v>-38.07</v>
      </c>
      <c r="P32" s="29"/>
    </row>
    <row r="33" spans="2:16" ht="15.75" customHeight="1">
      <c r="B33" s="31">
        <v>11000</v>
      </c>
      <c r="C33" s="29"/>
      <c r="D33" s="12">
        <v>1041</v>
      </c>
      <c r="E33" s="34" t="s">
        <v>96</v>
      </c>
      <c r="F33" s="35"/>
      <c r="G33" s="29"/>
      <c r="H33" s="10" t="s">
        <v>27</v>
      </c>
      <c r="I33" s="10" t="s">
        <v>27</v>
      </c>
      <c r="J33" s="10">
        <v>0</v>
      </c>
      <c r="K33" s="10">
        <v>0</v>
      </c>
      <c r="L33" s="10">
        <v>0</v>
      </c>
      <c r="M33" s="30">
        <v>0</v>
      </c>
      <c r="N33" s="29"/>
      <c r="O33" s="30">
        <v>0</v>
      </c>
      <c r="P33" s="29"/>
    </row>
    <row r="34" spans="2:16" ht="15.75" customHeight="1">
      <c r="B34" s="31">
        <v>17000</v>
      </c>
      <c r="C34" s="29"/>
      <c r="D34" s="12">
        <v>1706</v>
      </c>
      <c r="E34" s="34" t="s">
        <v>48</v>
      </c>
      <c r="F34" s="35"/>
      <c r="G34" s="29"/>
      <c r="H34" s="16">
        <v>5856</v>
      </c>
      <c r="I34" s="10">
        <v>5856</v>
      </c>
      <c r="J34" s="10">
        <v>0</v>
      </c>
      <c r="K34" s="10">
        <v>750</v>
      </c>
      <c r="L34" s="10">
        <v>1807.37</v>
      </c>
      <c r="M34" s="28">
        <v>-0.37000000000011823</v>
      </c>
      <c r="N34" s="29"/>
      <c r="O34" s="30">
        <v>4048.63</v>
      </c>
      <c r="P34" s="29"/>
    </row>
    <row r="35" spans="2:16" ht="15.75" customHeight="1">
      <c r="B35" s="31">
        <v>17000</v>
      </c>
      <c r="C35" s="29"/>
      <c r="D35" s="12">
        <v>1708</v>
      </c>
      <c r="E35" s="34" t="s">
        <v>95</v>
      </c>
      <c r="F35" s="35"/>
      <c r="G35" s="29"/>
      <c r="H35" s="16">
        <v>5100</v>
      </c>
      <c r="I35" s="10">
        <v>5100</v>
      </c>
      <c r="J35" s="10">
        <v>697</v>
      </c>
      <c r="K35" s="10">
        <v>0</v>
      </c>
      <c r="L35" s="10">
        <v>1330.49</v>
      </c>
      <c r="M35" s="28">
        <v>-0.49000000000000909</v>
      </c>
      <c r="N35" s="29"/>
      <c r="O35" s="30">
        <v>3769.51</v>
      </c>
      <c r="P35" s="29"/>
    </row>
    <row r="36" spans="2:16" ht="15.75" customHeight="1">
      <c r="B36" s="31">
        <v>17020</v>
      </c>
      <c r="C36" s="29"/>
      <c r="D36" s="12">
        <v>1721</v>
      </c>
      <c r="E36" s="34" t="s">
        <v>94</v>
      </c>
      <c r="F36" s="35"/>
      <c r="G36" s="29"/>
      <c r="H36" s="16">
        <v>3000</v>
      </c>
      <c r="I36" s="10">
        <v>3000</v>
      </c>
      <c r="J36" s="10">
        <v>3565</v>
      </c>
      <c r="K36" s="11">
        <v>-565</v>
      </c>
      <c r="L36" s="10">
        <v>3565</v>
      </c>
      <c r="M36" s="28">
        <v>-565</v>
      </c>
      <c r="N36" s="29"/>
      <c r="O36" s="28">
        <v>-565</v>
      </c>
      <c r="P36" s="29"/>
    </row>
    <row r="37" spans="2:16" ht="15.75" customHeight="1">
      <c r="B37" s="31">
        <v>25000</v>
      </c>
      <c r="C37" s="29"/>
      <c r="D37" s="12">
        <v>2505</v>
      </c>
      <c r="E37" s="34" t="s">
        <v>47</v>
      </c>
      <c r="F37" s="35"/>
      <c r="G37" s="29"/>
      <c r="H37" s="16">
        <v>5000</v>
      </c>
      <c r="I37" s="10">
        <v>5000</v>
      </c>
      <c r="J37" s="10">
        <v>336</v>
      </c>
      <c r="K37" s="10">
        <v>353</v>
      </c>
      <c r="L37" s="10">
        <v>688.95</v>
      </c>
      <c r="M37" s="30">
        <v>4.9999999999954525E-2</v>
      </c>
      <c r="N37" s="29"/>
      <c r="O37" s="30">
        <v>4311.05</v>
      </c>
      <c r="P37" s="29"/>
    </row>
    <row r="38" spans="2:16" ht="15.75" customHeight="1">
      <c r="B38" s="31">
        <v>30000</v>
      </c>
      <c r="C38" s="29"/>
      <c r="D38" s="12">
        <v>3001</v>
      </c>
      <c r="E38" s="34" t="s">
        <v>93</v>
      </c>
      <c r="F38" s="35"/>
      <c r="G38" s="29"/>
      <c r="H38" s="16">
        <v>1380</v>
      </c>
      <c r="I38" s="10">
        <v>1380</v>
      </c>
      <c r="J38" s="10" t="s">
        <v>27</v>
      </c>
      <c r="K38" s="11">
        <v>-230</v>
      </c>
      <c r="L38" s="10" t="s">
        <v>27</v>
      </c>
      <c r="M38" s="30">
        <v>0</v>
      </c>
      <c r="N38" s="29"/>
      <c r="O38" s="30">
        <v>1380</v>
      </c>
      <c r="P38" s="29"/>
    </row>
    <row r="39" spans="2:16" ht="15.75" customHeight="1">
      <c r="B39" s="31">
        <v>30000</v>
      </c>
      <c r="C39" s="29"/>
      <c r="D39" s="12">
        <v>3002</v>
      </c>
      <c r="E39" s="34" t="s">
        <v>92</v>
      </c>
      <c r="F39" s="35"/>
      <c r="G39" s="29"/>
      <c r="H39" s="16">
        <v>273</v>
      </c>
      <c r="I39" s="10">
        <v>273</v>
      </c>
      <c r="J39" s="10" t="s">
        <v>27</v>
      </c>
      <c r="K39" s="11">
        <v>-46</v>
      </c>
      <c r="L39" s="10" t="s">
        <v>27</v>
      </c>
      <c r="M39" s="30">
        <v>0</v>
      </c>
      <c r="N39" s="29"/>
      <c r="O39" s="30">
        <v>273</v>
      </c>
      <c r="P39" s="29"/>
    </row>
    <row r="40" spans="2:16" ht="15.75" customHeight="1">
      <c r="B40" s="31">
        <v>30000</v>
      </c>
      <c r="C40" s="29"/>
      <c r="D40" s="12">
        <v>3003</v>
      </c>
      <c r="E40" s="34" t="s">
        <v>66</v>
      </c>
      <c r="F40" s="35"/>
      <c r="G40" s="29"/>
      <c r="H40" s="16">
        <v>4236</v>
      </c>
      <c r="I40" s="10">
        <v>4236</v>
      </c>
      <c r="J40" s="10">
        <v>78.650000000000006</v>
      </c>
      <c r="K40" s="11">
        <v>-358.65</v>
      </c>
      <c r="L40" s="10">
        <v>425.75</v>
      </c>
      <c r="M40" s="30">
        <v>0.25</v>
      </c>
      <c r="N40" s="29"/>
      <c r="O40" s="30">
        <v>3810.25</v>
      </c>
      <c r="P40" s="29"/>
    </row>
    <row r="41" spans="2:16" ht="15.75" customHeight="1">
      <c r="B41" s="31">
        <v>30000</v>
      </c>
      <c r="C41" s="29"/>
      <c r="D41" s="12">
        <v>3004</v>
      </c>
      <c r="E41" s="34" t="s">
        <v>91</v>
      </c>
      <c r="F41" s="35"/>
      <c r="G41" s="29"/>
      <c r="H41" s="16" t="s">
        <v>27</v>
      </c>
      <c r="I41" s="10" t="s">
        <v>27</v>
      </c>
      <c r="J41" s="10">
        <v>20.16</v>
      </c>
      <c r="K41" s="11">
        <v>-20.16</v>
      </c>
      <c r="L41" s="10">
        <v>20.16</v>
      </c>
      <c r="M41" s="28">
        <v>-20.16</v>
      </c>
      <c r="N41" s="29"/>
      <c r="O41" s="28">
        <v>-20.16</v>
      </c>
      <c r="P41" s="29"/>
    </row>
    <row r="42" spans="2:16" ht="15.75" customHeight="1">
      <c r="B42" s="31">
        <v>31000</v>
      </c>
      <c r="C42" s="29"/>
      <c r="D42" s="12">
        <v>3101</v>
      </c>
      <c r="E42" s="34" t="s">
        <v>90</v>
      </c>
      <c r="F42" s="35"/>
      <c r="G42" s="29"/>
      <c r="H42" s="16" t="s">
        <v>27</v>
      </c>
      <c r="I42" s="10" t="s">
        <v>27</v>
      </c>
      <c r="J42" s="10">
        <v>0</v>
      </c>
      <c r="K42" s="10">
        <v>0</v>
      </c>
      <c r="L42" s="10">
        <v>100.92</v>
      </c>
      <c r="M42" s="28">
        <v>-100.92</v>
      </c>
      <c r="N42" s="29"/>
      <c r="O42" s="28">
        <v>-100.92</v>
      </c>
      <c r="P42" s="29"/>
    </row>
    <row r="43" spans="2:16" ht="15.75" customHeight="1">
      <c r="B43" s="31">
        <v>31000</v>
      </c>
      <c r="C43" s="29"/>
      <c r="D43" s="12">
        <v>3102</v>
      </c>
      <c r="E43" s="34" t="s">
        <v>89</v>
      </c>
      <c r="F43" s="35"/>
      <c r="G43" s="29"/>
      <c r="H43" s="16">
        <v>5000</v>
      </c>
      <c r="I43" s="10">
        <v>5000</v>
      </c>
      <c r="J43" s="10">
        <v>122</v>
      </c>
      <c r="K43" s="10">
        <v>136</v>
      </c>
      <c r="L43" s="10">
        <v>1508.9</v>
      </c>
      <c r="M43" s="30">
        <v>9.9999999999909051E-2</v>
      </c>
      <c r="N43" s="29"/>
      <c r="O43" s="30">
        <v>3491.1</v>
      </c>
      <c r="P43" s="29"/>
    </row>
    <row r="44" spans="2:16" ht="15.75" customHeight="1">
      <c r="B44" s="31">
        <v>31000</v>
      </c>
      <c r="C44" s="29"/>
      <c r="D44" s="12">
        <v>3103</v>
      </c>
      <c r="E44" s="34" t="s">
        <v>88</v>
      </c>
      <c r="F44" s="35"/>
      <c r="G44" s="29"/>
      <c r="H44" s="16" t="s">
        <v>27</v>
      </c>
      <c r="I44" s="10" t="s">
        <v>27</v>
      </c>
      <c r="J44" s="10">
        <v>0</v>
      </c>
      <c r="K44" s="10">
        <v>0</v>
      </c>
      <c r="L44" s="10">
        <v>37.5</v>
      </c>
      <c r="M44" s="28">
        <v>-37.5</v>
      </c>
      <c r="N44" s="29"/>
      <c r="O44" s="28">
        <v>-37.5</v>
      </c>
      <c r="P44" s="29"/>
    </row>
    <row r="45" spans="2:16" ht="15.75" customHeight="1">
      <c r="B45" s="31">
        <v>31000</v>
      </c>
      <c r="C45" s="29"/>
      <c r="D45" s="12">
        <v>3106</v>
      </c>
      <c r="E45" s="34" t="s">
        <v>87</v>
      </c>
      <c r="F45" s="35"/>
      <c r="G45" s="29"/>
      <c r="H45" s="16" t="s">
        <v>27</v>
      </c>
      <c r="I45" s="10" t="s">
        <v>27</v>
      </c>
      <c r="J45" s="10">
        <v>0</v>
      </c>
      <c r="K45" s="10">
        <v>0</v>
      </c>
      <c r="L45" s="10">
        <v>0</v>
      </c>
      <c r="M45" s="30">
        <v>0</v>
      </c>
      <c r="N45" s="29"/>
      <c r="O45" s="30">
        <v>0</v>
      </c>
      <c r="P45" s="29"/>
    </row>
    <row r="46" spans="2:16" ht="15.75" customHeight="1">
      <c r="B46" s="31">
        <v>32000</v>
      </c>
      <c r="C46" s="29"/>
      <c r="D46" s="12">
        <v>3201</v>
      </c>
      <c r="E46" s="34" t="s">
        <v>86</v>
      </c>
      <c r="F46" s="35"/>
      <c r="G46" s="29"/>
      <c r="H46" s="16">
        <v>3381</v>
      </c>
      <c r="I46" s="10">
        <v>3381</v>
      </c>
      <c r="J46" s="10">
        <v>125.25</v>
      </c>
      <c r="K46" s="11">
        <v>-558.25</v>
      </c>
      <c r="L46" s="10">
        <v>412.51</v>
      </c>
      <c r="M46" s="30">
        <v>0.49000000000000909</v>
      </c>
      <c r="N46" s="29"/>
      <c r="O46" s="30">
        <v>2968.49</v>
      </c>
      <c r="P46" s="29"/>
    </row>
    <row r="47" spans="2:16" ht="15.75" customHeight="1">
      <c r="B47" s="31">
        <v>32000</v>
      </c>
      <c r="C47" s="29"/>
      <c r="D47" s="12">
        <v>3202</v>
      </c>
      <c r="E47" s="34" t="s">
        <v>85</v>
      </c>
      <c r="F47" s="35"/>
      <c r="G47" s="29"/>
      <c r="H47" s="16">
        <v>1451</v>
      </c>
      <c r="I47" s="10">
        <v>1451</v>
      </c>
      <c r="J47" s="10">
        <v>30.58</v>
      </c>
      <c r="K47" s="11">
        <v>-191.58</v>
      </c>
      <c r="L47" s="10">
        <v>91.4</v>
      </c>
      <c r="M47" s="28">
        <v>-10.400000000000006</v>
      </c>
      <c r="N47" s="29"/>
      <c r="O47" s="30">
        <v>1359.6</v>
      </c>
      <c r="P47" s="29"/>
    </row>
    <row r="48" spans="2:16" ht="15.75" customHeight="1">
      <c r="B48" s="31">
        <v>32000</v>
      </c>
      <c r="C48" s="29"/>
      <c r="D48" s="12">
        <v>3203</v>
      </c>
      <c r="E48" s="34" t="s">
        <v>84</v>
      </c>
      <c r="F48" s="35"/>
      <c r="G48" s="29"/>
      <c r="H48" s="16">
        <v>200</v>
      </c>
      <c r="I48" s="10">
        <v>200</v>
      </c>
      <c r="J48" s="10">
        <v>41.5</v>
      </c>
      <c r="K48" s="11">
        <v>-1.5</v>
      </c>
      <c r="L48" s="10">
        <v>91.29</v>
      </c>
      <c r="M48" s="28">
        <v>-0.29000000000000625</v>
      </c>
      <c r="N48" s="29"/>
      <c r="O48" s="30">
        <v>108.71</v>
      </c>
      <c r="P48" s="29"/>
    </row>
    <row r="49" spans="2:16" ht="15.75" customHeight="1">
      <c r="B49" s="31">
        <v>36000</v>
      </c>
      <c r="C49" s="29"/>
      <c r="D49" s="12">
        <v>3601</v>
      </c>
      <c r="E49" s="34" t="s">
        <v>83</v>
      </c>
      <c r="F49" s="35"/>
      <c r="G49" s="29"/>
      <c r="H49" s="16">
        <v>48</v>
      </c>
      <c r="I49" s="10">
        <v>48</v>
      </c>
      <c r="J49" s="10" t="s">
        <v>27</v>
      </c>
      <c r="K49" s="10">
        <v>0</v>
      </c>
      <c r="L49" s="10" t="s">
        <v>27</v>
      </c>
      <c r="M49" s="30">
        <v>0</v>
      </c>
      <c r="N49" s="29"/>
      <c r="O49" s="30">
        <v>48</v>
      </c>
      <c r="P49" s="29"/>
    </row>
    <row r="50" spans="2:16" ht="15.75" customHeight="1">
      <c r="B50" s="31">
        <v>36000</v>
      </c>
      <c r="C50" s="29"/>
      <c r="D50" s="12">
        <v>3602</v>
      </c>
      <c r="E50" s="34" t="s">
        <v>82</v>
      </c>
      <c r="F50" s="35"/>
      <c r="G50" s="29"/>
      <c r="H50" s="16">
        <v>648</v>
      </c>
      <c r="I50" s="10">
        <v>648</v>
      </c>
      <c r="J50" s="10">
        <v>0</v>
      </c>
      <c r="K50" s="10">
        <v>54</v>
      </c>
      <c r="L50" s="10">
        <v>24.36</v>
      </c>
      <c r="M50" s="30">
        <v>191.64</v>
      </c>
      <c r="N50" s="29"/>
      <c r="O50" s="30">
        <v>623.64</v>
      </c>
      <c r="P50" s="29"/>
    </row>
    <row r="51" spans="2:16" ht="15.75" customHeight="1">
      <c r="B51" s="31">
        <v>40030</v>
      </c>
      <c r="C51" s="29"/>
      <c r="D51" s="12">
        <v>4031</v>
      </c>
      <c r="E51" s="34" t="s">
        <v>81</v>
      </c>
      <c r="F51" s="35"/>
      <c r="G51" s="29"/>
      <c r="H51" s="16">
        <v>2601</v>
      </c>
      <c r="I51" s="10">
        <v>2601</v>
      </c>
      <c r="J51" s="10">
        <v>0</v>
      </c>
      <c r="K51" s="10">
        <v>217</v>
      </c>
      <c r="L51" s="10">
        <v>23.97</v>
      </c>
      <c r="M51" s="30">
        <v>844.03</v>
      </c>
      <c r="N51" s="29"/>
      <c r="O51" s="30">
        <v>2577.0300000000002</v>
      </c>
      <c r="P51" s="29"/>
    </row>
    <row r="52" spans="2:16" ht="15.75" customHeight="1">
      <c r="B52" s="31">
        <v>40030</v>
      </c>
      <c r="C52" s="29"/>
      <c r="D52" s="12">
        <v>4032</v>
      </c>
      <c r="E52" s="34" t="s">
        <v>80</v>
      </c>
      <c r="F52" s="35"/>
      <c r="G52" s="29"/>
      <c r="H52" s="16">
        <v>2601</v>
      </c>
      <c r="I52" s="10">
        <v>2601</v>
      </c>
      <c r="J52" s="10" t="s">
        <v>27</v>
      </c>
      <c r="K52" s="10">
        <v>217</v>
      </c>
      <c r="L52" s="10" t="s">
        <v>27</v>
      </c>
      <c r="M52" s="30">
        <v>868</v>
      </c>
      <c r="N52" s="29"/>
      <c r="O52" s="30">
        <v>2601</v>
      </c>
      <c r="P52" s="29"/>
    </row>
    <row r="53" spans="2:16" ht="15.75" customHeight="1">
      <c r="B53" s="31">
        <v>40030</v>
      </c>
      <c r="C53" s="29"/>
      <c r="D53" s="12">
        <v>4033</v>
      </c>
      <c r="E53" s="34" t="s">
        <v>79</v>
      </c>
      <c r="F53" s="35"/>
      <c r="G53" s="29"/>
      <c r="H53" s="10" t="s">
        <v>27</v>
      </c>
      <c r="I53" s="10" t="s">
        <v>27</v>
      </c>
      <c r="J53" s="10">
        <v>83</v>
      </c>
      <c r="K53" s="11">
        <v>-83</v>
      </c>
      <c r="L53" s="10">
        <v>83</v>
      </c>
      <c r="M53" s="28">
        <v>-83</v>
      </c>
      <c r="N53" s="29"/>
      <c r="O53" s="28">
        <v>-83</v>
      </c>
      <c r="P53" s="29"/>
    </row>
    <row r="54" spans="2:16" ht="15.75" customHeight="1">
      <c r="B54" s="31">
        <v>40030</v>
      </c>
      <c r="C54" s="29"/>
      <c r="D54" s="12">
        <v>4039</v>
      </c>
      <c r="E54" s="34" t="s">
        <v>46</v>
      </c>
      <c r="F54" s="35"/>
      <c r="G54" s="29"/>
      <c r="H54" s="16">
        <v>5000</v>
      </c>
      <c r="I54" s="10">
        <v>5000</v>
      </c>
      <c r="J54" s="10" t="s">
        <v>27</v>
      </c>
      <c r="K54" s="10">
        <v>0</v>
      </c>
      <c r="L54" s="10" t="s">
        <v>27</v>
      </c>
      <c r="M54" s="30">
        <v>0</v>
      </c>
      <c r="N54" s="29"/>
      <c r="O54" s="30">
        <v>5000</v>
      </c>
      <c r="P54" s="29"/>
    </row>
    <row r="55" spans="2:16" ht="15.75" customHeight="1">
      <c r="B55" s="31">
        <v>42000</v>
      </c>
      <c r="C55" s="29"/>
      <c r="D55" s="12">
        <v>4203</v>
      </c>
      <c r="E55" s="34" t="s">
        <v>45</v>
      </c>
      <c r="F55" s="35"/>
      <c r="G55" s="29"/>
      <c r="H55" s="16">
        <v>10000</v>
      </c>
      <c r="I55" s="10">
        <v>10000</v>
      </c>
      <c r="J55" s="10">
        <v>0</v>
      </c>
      <c r="K55" s="10">
        <v>833</v>
      </c>
      <c r="L55" s="10">
        <v>339</v>
      </c>
      <c r="M55" s="30">
        <v>1327</v>
      </c>
      <c r="N55" s="29"/>
      <c r="O55" s="30">
        <v>9661</v>
      </c>
      <c r="P55" s="29"/>
    </row>
    <row r="56" spans="2:16" ht="15.75" customHeight="1">
      <c r="B56" s="31">
        <v>42000</v>
      </c>
      <c r="C56" s="29"/>
      <c r="D56" s="12">
        <v>4204</v>
      </c>
      <c r="E56" s="34" t="s">
        <v>54</v>
      </c>
      <c r="F56" s="35"/>
      <c r="G56" s="29"/>
      <c r="H56" s="16">
        <v>1457</v>
      </c>
      <c r="I56" s="10">
        <v>1457</v>
      </c>
      <c r="J56" s="10">
        <v>0</v>
      </c>
      <c r="K56" s="10">
        <v>121</v>
      </c>
      <c r="L56" s="10">
        <v>164.1</v>
      </c>
      <c r="M56" s="30">
        <v>319.89999999999998</v>
      </c>
      <c r="N56" s="29"/>
      <c r="O56" s="30">
        <v>1292.9000000000001</v>
      </c>
      <c r="P56" s="29"/>
    </row>
    <row r="57" spans="2:16" ht="15.75" customHeight="1">
      <c r="B57" s="31">
        <v>42000</v>
      </c>
      <c r="C57" s="29"/>
      <c r="D57" s="12">
        <v>4205</v>
      </c>
      <c r="E57" s="34" t="s">
        <v>78</v>
      </c>
      <c r="F57" s="35"/>
      <c r="G57" s="29"/>
      <c r="H57" s="16">
        <v>520</v>
      </c>
      <c r="I57" s="10">
        <v>520</v>
      </c>
      <c r="J57" s="10">
        <v>24.66</v>
      </c>
      <c r="K57" s="10">
        <v>18.34</v>
      </c>
      <c r="L57" s="10">
        <v>59.56</v>
      </c>
      <c r="M57" s="30">
        <v>112.44</v>
      </c>
      <c r="N57" s="29"/>
      <c r="O57" s="30">
        <v>460.44</v>
      </c>
      <c r="P57" s="29"/>
    </row>
    <row r="58" spans="2:16" ht="15.75" customHeight="1">
      <c r="B58" s="31">
        <v>42000</v>
      </c>
      <c r="C58" s="29"/>
      <c r="D58" s="12">
        <v>4206</v>
      </c>
      <c r="E58" s="34" t="s">
        <v>77</v>
      </c>
      <c r="F58" s="35"/>
      <c r="G58" s="29"/>
      <c r="H58" s="10" t="s">
        <v>27</v>
      </c>
      <c r="I58" s="10" t="s">
        <v>27</v>
      </c>
      <c r="J58" s="10">
        <v>0.7</v>
      </c>
      <c r="K58" s="11">
        <v>-0.7</v>
      </c>
      <c r="L58" s="10">
        <v>0.7</v>
      </c>
      <c r="M58" s="28">
        <v>-0.7</v>
      </c>
      <c r="N58" s="29"/>
      <c r="O58" s="28">
        <v>-0.7</v>
      </c>
      <c r="P58" s="29"/>
    </row>
    <row r="59" spans="2:16" ht="15.75" customHeight="1">
      <c r="B59" s="31">
        <v>45020</v>
      </c>
      <c r="C59" s="29"/>
      <c r="D59" s="12">
        <v>4521</v>
      </c>
      <c r="E59" s="34" t="s">
        <v>65</v>
      </c>
      <c r="F59" s="35"/>
      <c r="G59" s="29"/>
      <c r="H59" s="16">
        <v>20000</v>
      </c>
      <c r="I59" s="10">
        <v>20000</v>
      </c>
      <c r="J59" s="10" t="s">
        <v>27</v>
      </c>
      <c r="K59" s="11">
        <v>-1667</v>
      </c>
      <c r="L59" s="10" t="s">
        <v>27</v>
      </c>
      <c r="M59" s="30">
        <v>0</v>
      </c>
      <c r="N59" s="29"/>
      <c r="O59" s="30">
        <v>20000</v>
      </c>
      <c r="P59" s="29"/>
    </row>
    <row r="60" spans="2:16" ht="15.75" customHeight="1">
      <c r="B60" s="31">
        <v>45090</v>
      </c>
      <c r="C60" s="29"/>
      <c r="D60" s="12">
        <v>4593</v>
      </c>
      <c r="E60" s="34" t="s">
        <v>76</v>
      </c>
      <c r="F60" s="35"/>
      <c r="G60" s="29"/>
      <c r="H60" s="16">
        <v>3000</v>
      </c>
      <c r="I60" s="10">
        <v>3000</v>
      </c>
      <c r="J60" s="10">
        <v>802.55</v>
      </c>
      <c r="K60" s="10">
        <v>497.44999999999993</v>
      </c>
      <c r="L60" s="10">
        <v>1299.97</v>
      </c>
      <c r="M60" s="30">
        <v>2.9999999999972715E-2</v>
      </c>
      <c r="N60" s="29"/>
      <c r="O60" s="30">
        <v>1700.03</v>
      </c>
      <c r="P60" s="29"/>
    </row>
    <row r="61" spans="2:16" ht="15.75" customHeight="1">
      <c r="B61" s="31">
        <v>45090</v>
      </c>
      <c r="C61" s="29"/>
      <c r="D61" s="12">
        <v>4597</v>
      </c>
      <c r="E61" s="34" t="s">
        <v>30</v>
      </c>
      <c r="F61" s="35"/>
      <c r="G61" s="29"/>
      <c r="H61" s="10">
        <v>1344192</v>
      </c>
      <c r="I61" s="10">
        <v>1344192</v>
      </c>
      <c r="J61" s="10">
        <v>333548</v>
      </c>
      <c r="K61" s="10">
        <v>0</v>
      </c>
      <c r="L61" s="10">
        <v>343475.5</v>
      </c>
      <c r="M61" s="30">
        <v>0.5</v>
      </c>
      <c r="N61" s="29"/>
      <c r="O61" s="30">
        <v>1000716.5</v>
      </c>
      <c r="P61" s="29"/>
    </row>
    <row r="62" spans="2:16" ht="15.75" customHeight="1">
      <c r="B62" s="31">
        <v>46000</v>
      </c>
      <c r="C62" s="29"/>
      <c r="D62" s="12">
        <v>4601</v>
      </c>
      <c r="E62" s="34" t="s">
        <v>63</v>
      </c>
      <c r="F62" s="35"/>
      <c r="G62" s="29"/>
      <c r="H62" s="16">
        <v>5000</v>
      </c>
      <c r="I62" s="10">
        <v>5000</v>
      </c>
      <c r="J62" s="10">
        <v>0</v>
      </c>
      <c r="K62" s="10">
        <v>7</v>
      </c>
      <c r="L62" s="10">
        <v>6.62</v>
      </c>
      <c r="M62" s="30">
        <v>0.37999999999999989</v>
      </c>
      <c r="N62" s="29"/>
      <c r="O62" s="30">
        <v>4993.38</v>
      </c>
      <c r="P62" s="29"/>
    </row>
    <row r="63" spans="2:16" ht="15.75" customHeight="1">
      <c r="B63" s="31">
        <v>46010</v>
      </c>
      <c r="C63" s="29"/>
      <c r="D63" s="12">
        <v>4602</v>
      </c>
      <c r="E63" s="34" t="s">
        <v>75</v>
      </c>
      <c r="F63" s="35"/>
      <c r="G63" s="29"/>
      <c r="H63" s="16">
        <v>7177</v>
      </c>
      <c r="I63" s="10">
        <v>7177</v>
      </c>
      <c r="J63" s="10">
        <v>5555.56</v>
      </c>
      <c r="K63" s="11">
        <v>-5555.56</v>
      </c>
      <c r="L63" s="10">
        <v>15282.76</v>
      </c>
      <c r="M63" s="28">
        <v>-8105.76</v>
      </c>
      <c r="N63" s="29"/>
      <c r="O63" s="28">
        <v>-8105.76</v>
      </c>
      <c r="P63" s="29"/>
    </row>
    <row r="64" spans="2:16" ht="15.75" customHeight="1">
      <c r="B64" s="31">
        <v>46020</v>
      </c>
      <c r="C64" s="29"/>
      <c r="D64" s="12">
        <v>4621</v>
      </c>
      <c r="E64" s="34" t="s">
        <v>74</v>
      </c>
      <c r="F64" s="35"/>
      <c r="G64" s="29"/>
      <c r="H64" s="10" t="s">
        <v>27</v>
      </c>
      <c r="I64" s="10" t="s">
        <v>27</v>
      </c>
      <c r="J64" s="10">
        <v>0</v>
      </c>
      <c r="K64" s="10">
        <v>0</v>
      </c>
      <c r="L64" s="10">
        <v>50</v>
      </c>
      <c r="M64" s="28">
        <v>-50</v>
      </c>
      <c r="N64" s="29"/>
      <c r="O64" s="28">
        <v>-50</v>
      </c>
      <c r="P64" s="29"/>
    </row>
    <row r="65" spans="2:16" ht="15.75" customHeight="1">
      <c r="B65" s="31">
        <v>47010</v>
      </c>
      <c r="C65" s="29"/>
      <c r="D65" s="12">
        <v>4702</v>
      </c>
      <c r="E65" s="34" t="s">
        <v>73</v>
      </c>
      <c r="F65" s="35"/>
      <c r="G65" s="29"/>
      <c r="H65" s="16">
        <v>1000</v>
      </c>
      <c r="I65" s="10">
        <v>1000</v>
      </c>
      <c r="J65" s="10">
        <v>104.9</v>
      </c>
      <c r="K65" s="10">
        <v>110.1</v>
      </c>
      <c r="L65" s="10">
        <v>214.52</v>
      </c>
      <c r="M65" s="30">
        <v>0.47999999999998977</v>
      </c>
      <c r="N65" s="29"/>
      <c r="O65" s="30">
        <v>785.48</v>
      </c>
      <c r="P65" s="29"/>
    </row>
    <row r="66" spans="2:16" ht="15.75" customHeight="1">
      <c r="B66" s="31">
        <v>48060</v>
      </c>
      <c r="C66" s="29"/>
      <c r="D66" s="12">
        <v>4862</v>
      </c>
      <c r="E66" s="34" t="s">
        <v>72</v>
      </c>
      <c r="F66" s="35"/>
      <c r="G66" s="29"/>
      <c r="H66" s="16">
        <v>3500</v>
      </c>
      <c r="I66" s="10">
        <v>3500</v>
      </c>
      <c r="J66" s="10">
        <v>900</v>
      </c>
      <c r="K66" s="10">
        <v>0</v>
      </c>
      <c r="L66" s="10">
        <v>2686</v>
      </c>
      <c r="M66" s="30">
        <v>0</v>
      </c>
      <c r="N66" s="29"/>
      <c r="O66" s="30">
        <v>814</v>
      </c>
      <c r="P66" s="29"/>
    </row>
    <row r="67" spans="2:16" ht="15.75" customHeight="1">
      <c r="B67" s="31">
        <v>48060</v>
      </c>
      <c r="C67" s="29"/>
      <c r="D67" s="12">
        <v>4863</v>
      </c>
      <c r="E67" s="34" t="s">
        <v>44</v>
      </c>
      <c r="F67" s="35"/>
      <c r="G67" s="29"/>
      <c r="H67" s="16">
        <v>30000</v>
      </c>
      <c r="I67" s="10">
        <v>30000</v>
      </c>
      <c r="J67" s="10">
        <v>0</v>
      </c>
      <c r="K67" s="10">
        <v>0</v>
      </c>
      <c r="L67" s="10">
        <v>20845</v>
      </c>
      <c r="M67" s="30">
        <v>30</v>
      </c>
      <c r="N67" s="29"/>
      <c r="O67" s="30">
        <v>9155</v>
      </c>
      <c r="P67" s="29"/>
    </row>
    <row r="68" spans="2:16" ht="15.75" customHeight="1">
      <c r="B68" s="31">
        <v>48070</v>
      </c>
      <c r="C68" s="29"/>
      <c r="D68" s="12">
        <v>0</v>
      </c>
      <c r="E68" s="34" t="s">
        <v>71</v>
      </c>
      <c r="F68" s="35"/>
      <c r="G68" s="29"/>
      <c r="H68" s="16">
        <v>4000</v>
      </c>
      <c r="I68" s="10">
        <v>4000</v>
      </c>
      <c r="J68" s="10">
        <v>0</v>
      </c>
      <c r="K68" s="10">
        <v>333</v>
      </c>
      <c r="L68" s="10">
        <v>1026.1200000000001</v>
      </c>
      <c r="M68" s="28">
        <v>-360.12000000000012</v>
      </c>
      <c r="N68" s="29"/>
      <c r="O68" s="30">
        <v>2973.88</v>
      </c>
      <c r="P68" s="29"/>
    </row>
    <row r="69" spans="2:16" ht="15.75" customHeight="1">
      <c r="B69" s="31">
        <v>48080</v>
      </c>
      <c r="C69" s="29"/>
      <c r="D69" s="12">
        <v>0</v>
      </c>
      <c r="E69" s="34" t="s">
        <v>43</v>
      </c>
      <c r="F69" s="35"/>
      <c r="G69" s="29"/>
      <c r="H69" s="16">
        <v>1500</v>
      </c>
      <c r="I69" s="10">
        <v>1500</v>
      </c>
      <c r="J69" s="10">
        <v>64.33</v>
      </c>
      <c r="K69" s="10">
        <v>60.67</v>
      </c>
      <c r="L69" s="10">
        <v>138.89000000000001</v>
      </c>
      <c r="M69" s="30">
        <v>361.11</v>
      </c>
      <c r="N69" s="29"/>
      <c r="O69" s="30">
        <v>1361.11</v>
      </c>
      <c r="P69" s="29"/>
    </row>
    <row r="70" spans="2:16" ht="15.75" customHeight="1">
      <c r="B70" s="31">
        <v>66050</v>
      </c>
      <c r="C70" s="29"/>
      <c r="D70" s="12">
        <v>6652</v>
      </c>
      <c r="E70" s="34" t="s">
        <v>70</v>
      </c>
      <c r="F70" s="35"/>
      <c r="G70" s="29"/>
      <c r="H70" s="10" t="s">
        <v>27</v>
      </c>
      <c r="I70" s="10" t="s">
        <v>27</v>
      </c>
      <c r="J70" s="11">
        <v>-13</v>
      </c>
      <c r="K70" s="10">
        <v>13</v>
      </c>
      <c r="L70" s="11">
        <v>-52</v>
      </c>
      <c r="M70" s="30">
        <v>52</v>
      </c>
      <c r="N70" s="29"/>
      <c r="O70" s="30">
        <v>52</v>
      </c>
      <c r="P70" s="29"/>
    </row>
    <row r="71" spans="2:16" ht="15.75" customHeight="1">
      <c r="B71" s="31">
        <v>66050</v>
      </c>
      <c r="C71" s="29"/>
      <c r="D71" s="12">
        <v>6663</v>
      </c>
      <c r="E71" s="34" t="s">
        <v>69</v>
      </c>
      <c r="F71" s="35"/>
      <c r="G71" s="29"/>
      <c r="H71" s="11">
        <v>-527000</v>
      </c>
      <c r="I71" s="11">
        <v>-527000</v>
      </c>
      <c r="J71" s="11">
        <v>-131750</v>
      </c>
      <c r="K71" s="10">
        <v>0</v>
      </c>
      <c r="L71" s="11">
        <v>-131789.15</v>
      </c>
      <c r="M71" s="30">
        <v>39.149999999994179</v>
      </c>
      <c r="N71" s="29"/>
      <c r="O71" s="28">
        <v>-395210.85</v>
      </c>
      <c r="P71" s="29"/>
    </row>
    <row r="72" spans="2:16" ht="15" customHeight="1">
      <c r="B72" s="44"/>
      <c r="C72" s="45"/>
      <c r="D72" s="9"/>
      <c r="E72" s="46" t="s">
        <v>28</v>
      </c>
      <c r="F72" s="47"/>
      <c r="G72" s="48"/>
      <c r="H72" s="8">
        <v>1575578</v>
      </c>
      <c r="I72" s="8">
        <v>1575578</v>
      </c>
      <c r="J72" s="8">
        <v>270533.78000000003</v>
      </c>
      <c r="K72" s="14">
        <v>-9629.7800000000025</v>
      </c>
      <c r="L72" s="8">
        <v>492288.97</v>
      </c>
      <c r="M72" s="50">
        <v>-25020.970000000016</v>
      </c>
      <c r="N72" s="48"/>
      <c r="O72" s="49">
        <v>1083289.0299999998</v>
      </c>
      <c r="P72" s="48"/>
    </row>
    <row r="73" spans="2:16" ht="38.4" customHeight="1"/>
    <row r="74" spans="2:16" ht="15" customHeight="1">
      <c r="B74" s="40" t="s">
        <v>68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  <row r="75" spans="2:16" ht="7.5" customHeight="1"/>
    <row r="76" spans="2:16" ht="24.9" customHeight="1">
      <c r="B76" s="42" t="s">
        <v>40</v>
      </c>
      <c r="C76" s="33"/>
      <c r="D76" s="13" t="s">
        <v>39</v>
      </c>
      <c r="E76" s="32" t="s">
        <v>38</v>
      </c>
      <c r="F76" s="43"/>
      <c r="G76" s="33"/>
      <c r="H76" s="13" t="s">
        <v>37</v>
      </c>
      <c r="I76" s="13" t="s">
        <v>36</v>
      </c>
      <c r="J76" s="13" t="s">
        <v>35</v>
      </c>
      <c r="K76" s="13" t="s">
        <v>34</v>
      </c>
      <c r="L76" s="13" t="s">
        <v>33</v>
      </c>
      <c r="M76" s="32" t="s">
        <v>32</v>
      </c>
      <c r="N76" s="33"/>
      <c r="O76" s="32" t="s">
        <v>31</v>
      </c>
      <c r="P76" s="33"/>
    </row>
    <row r="77" spans="2:16" ht="15.75" customHeight="1">
      <c r="B77" s="31">
        <v>30000</v>
      </c>
      <c r="C77" s="29"/>
      <c r="D77" s="12">
        <v>3003</v>
      </c>
      <c r="E77" s="34" t="s">
        <v>66</v>
      </c>
      <c r="F77" s="35"/>
      <c r="G77" s="29"/>
      <c r="H77" s="16">
        <v>2500</v>
      </c>
      <c r="I77" s="10">
        <v>1875</v>
      </c>
      <c r="J77" s="10">
        <v>330.75</v>
      </c>
      <c r="K77" s="11">
        <v>-122.75</v>
      </c>
      <c r="L77" s="10">
        <v>886.95</v>
      </c>
      <c r="M77" s="28">
        <v>-122.95000000000005</v>
      </c>
      <c r="N77" s="29"/>
      <c r="O77" s="30">
        <v>988.05</v>
      </c>
      <c r="P77" s="29"/>
    </row>
    <row r="78" spans="2:16" ht="15.75" customHeight="1">
      <c r="B78" s="31">
        <v>48060</v>
      </c>
      <c r="C78" s="29"/>
      <c r="D78" s="12">
        <v>4863</v>
      </c>
      <c r="E78" s="34" t="s">
        <v>44</v>
      </c>
      <c r="F78" s="35"/>
      <c r="G78" s="29"/>
      <c r="H78" s="10" t="s">
        <v>27</v>
      </c>
      <c r="I78" s="10">
        <v>625</v>
      </c>
      <c r="J78" s="10">
        <v>0</v>
      </c>
      <c r="K78" s="10">
        <v>0</v>
      </c>
      <c r="L78" s="10">
        <v>625</v>
      </c>
      <c r="M78" s="30">
        <v>0</v>
      </c>
      <c r="N78" s="29"/>
      <c r="O78" s="30">
        <v>0</v>
      </c>
      <c r="P78" s="29"/>
    </row>
    <row r="79" spans="2:16" ht="15" customHeight="1">
      <c r="B79" s="44"/>
      <c r="C79" s="45"/>
      <c r="D79" s="9"/>
      <c r="E79" s="46" t="s">
        <v>28</v>
      </c>
      <c r="F79" s="47"/>
      <c r="G79" s="48"/>
      <c r="H79" s="8">
        <v>2500</v>
      </c>
      <c r="I79" s="8">
        <v>2500</v>
      </c>
      <c r="J79" s="8">
        <v>330.75</v>
      </c>
      <c r="K79" s="14">
        <v>-122.75</v>
      </c>
      <c r="L79" s="8">
        <v>1511.95</v>
      </c>
      <c r="M79" s="50">
        <v>-122.95000000000005</v>
      </c>
      <c r="N79" s="48"/>
      <c r="O79" s="49">
        <v>988.05</v>
      </c>
      <c r="P79" s="48"/>
    </row>
    <row r="80" spans="2:16" ht="38.4" customHeight="1"/>
    <row r="81" spans="2:16" ht="15" customHeight="1">
      <c r="B81" s="40" t="s">
        <v>67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spans="2:16" ht="7.5" customHeight="1"/>
    <row r="83" spans="2:16" ht="24.9" customHeight="1">
      <c r="B83" s="42" t="s">
        <v>40</v>
      </c>
      <c r="C83" s="33"/>
      <c r="D83" s="13" t="s">
        <v>39</v>
      </c>
      <c r="E83" s="32" t="s">
        <v>38</v>
      </c>
      <c r="F83" s="43"/>
      <c r="G83" s="33"/>
      <c r="H83" s="13" t="s">
        <v>37</v>
      </c>
      <c r="I83" s="13" t="s">
        <v>36</v>
      </c>
      <c r="J83" s="13" t="s">
        <v>35</v>
      </c>
      <c r="K83" s="13" t="s">
        <v>34</v>
      </c>
      <c r="L83" s="13" t="s">
        <v>33</v>
      </c>
      <c r="M83" s="32" t="s">
        <v>32</v>
      </c>
      <c r="N83" s="33"/>
      <c r="O83" s="32" t="s">
        <v>31</v>
      </c>
      <c r="P83" s="33"/>
    </row>
    <row r="84" spans="2:16" ht="15.75" customHeight="1">
      <c r="B84" s="31">
        <v>17000</v>
      </c>
      <c r="C84" s="29"/>
      <c r="D84" s="12">
        <v>1706</v>
      </c>
      <c r="E84" s="34" t="s">
        <v>48</v>
      </c>
      <c r="F84" s="35"/>
      <c r="G84" s="29"/>
      <c r="H84" s="10" t="s">
        <v>27</v>
      </c>
      <c r="I84" s="10" t="s">
        <v>27</v>
      </c>
      <c r="J84" s="10">
        <v>0</v>
      </c>
      <c r="K84" s="10">
        <v>0</v>
      </c>
      <c r="L84" s="10">
        <v>0</v>
      </c>
      <c r="M84" s="30">
        <v>0</v>
      </c>
      <c r="N84" s="29"/>
      <c r="O84" s="30">
        <v>0</v>
      </c>
      <c r="P84" s="29"/>
    </row>
    <row r="85" spans="2:16" ht="15.75" customHeight="1">
      <c r="B85" s="31">
        <v>30000</v>
      </c>
      <c r="C85" s="29"/>
      <c r="D85" s="12">
        <v>3003</v>
      </c>
      <c r="E85" s="34" t="s">
        <v>66</v>
      </c>
      <c r="F85" s="35"/>
      <c r="G85" s="29"/>
      <c r="H85" s="10" t="s">
        <v>27</v>
      </c>
      <c r="I85" s="10">
        <v>484</v>
      </c>
      <c r="J85" s="10">
        <v>0</v>
      </c>
      <c r="K85" s="10">
        <v>0</v>
      </c>
      <c r="L85" s="10">
        <v>483.75</v>
      </c>
      <c r="M85" s="30">
        <v>0.25</v>
      </c>
      <c r="N85" s="29"/>
      <c r="O85" s="30">
        <v>0.25</v>
      </c>
      <c r="P85" s="29"/>
    </row>
    <row r="86" spans="2:16" ht="15.75" customHeight="1">
      <c r="B86" s="31">
        <v>45020</v>
      </c>
      <c r="C86" s="29"/>
      <c r="D86" s="12">
        <v>4521</v>
      </c>
      <c r="E86" s="34" t="s">
        <v>65</v>
      </c>
      <c r="F86" s="35"/>
      <c r="G86" s="29"/>
      <c r="H86" s="16">
        <v>36000</v>
      </c>
      <c r="I86" s="10">
        <v>36000</v>
      </c>
      <c r="J86" s="10">
        <v>0</v>
      </c>
      <c r="K86" s="10">
        <v>0</v>
      </c>
      <c r="L86" s="10">
        <v>7765.28</v>
      </c>
      <c r="M86" s="28">
        <v>-0.27999999999974534</v>
      </c>
      <c r="N86" s="29"/>
      <c r="O86" s="30">
        <v>28234.720000000001</v>
      </c>
      <c r="P86" s="29"/>
    </row>
    <row r="87" spans="2:16" ht="15.75" customHeight="1">
      <c r="B87" s="31">
        <v>45020</v>
      </c>
      <c r="C87" s="29"/>
      <c r="D87" s="12">
        <v>4524</v>
      </c>
      <c r="E87" s="34" t="s">
        <v>64</v>
      </c>
      <c r="F87" s="35"/>
      <c r="G87" s="29"/>
      <c r="H87" s="10" t="s">
        <v>27</v>
      </c>
      <c r="I87" s="10">
        <v>731</v>
      </c>
      <c r="J87" s="10">
        <v>0</v>
      </c>
      <c r="K87" s="10">
        <v>0</v>
      </c>
      <c r="L87" s="10">
        <v>731.19</v>
      </c>
      <c r="M87" s="28">
        <v>-0.19000000000005457</v>
      </c>
      <c r="N87" s="29"/>
      <c r="O87" s="28">
        <v>-0.19000000000005457</v>
      </c>
      <c r="P87" s="29"/>
    </row>
    <row r="88" spans="2:16" ht="15.75" customHeight="1">
      <c r="B88" s="31">
        <v>45090</v>
      </c>
      <c r="C88" s="29"/>
      <c r="D88" s="12">
        <v>4597</v>
      </c>
      <c r="E88" s="34" t="s">
        <v>30</v>
      </c>
      <c r="F88" s="35"/>
      <c r="G88" s="29"/>
      <c r="H88" s="16">
        <v>14000</v>
      </c>
      <c r="I88" s="10">
        <v>11607</v>
      </c>
      <c r="J88" s="10" t="s">
        <v>27</v>
      </c>
      <c r="K88" s="10">
        <v>0</v>
      </c>
      <c r="L88" s="10" t="s">
        <v>27</v>
      </c>
      <c r="M88" s="30">
        <v>0</v>
      </c>
      <c r="N88" s="29"/>
      <c r="O88" s="30">
        <v>11607</v>
      </c>
      <c r="P88" s="29"/>
    </row>
    <row r="89" spans="2:16" ht="15.75" customHeight="1">
      <c r="B89" s="31">
        <v>46000</v>
      </c>
      <c r="C89" s="29"/>
      <c r="D89" s="12">
        <v>4601</v>
      </c>
      <c r="E89" s="34" t="s">
        <v>63</v>
      </c>
      <c r="F89" s="35"/>
      <c r="G89" s="29"/>
      <c r="H89" s="10" t="s">
        <v>27</v>
      </c>
      <c r="I89" s="10">
        <v>1178</v>
      </c>
      <c r="J89" s="10">
        <v>0</v>
      </c>
      <c r="K89" s="10">
        <v>0</v>
      </c>
      <c r="L89" s="10">
        <v>1177.77</v>
      </c>
      <c r="M89" s="30">
        <v>0.23000000000001819</v>
      </c>
      <c r="N89" s="29"/>
      <c r="O89" s="30">
        <v>0.23000000000001819</v>
      </c>
      <c r="P89" s="29"/>
    </row>
    <row r="90" spans="2:16" ht="15" customHeight="1">
      <c r="B90" s="44"/>
      <c r="C90" s="45"/>
      <c r="D90" s="9"/>
      <c r="E90" s="46" t="s">
        <v>28</v>
      </c>
      <c r="F90" s="47"/>
      <c r="G90" s="48"/>
      <c r="H90" s="8">
        <v>50000</v>
      </c>
      <c r="I90" s="8">
        <v>50000</v>
      </c>
      <c r="J90" s="8">
        <v>0</v>
      </c>
      <c r="K90" s="8">
        <v>0</v>
      </c>
      <c r="L90" s="8">
        <v>10157.99</v>
      </c>
      <c r="M90" s="49">
        <v>1.0000000000218279E-2</v>
      </c>
      <c r="N90" s="48"/>
      <c r="O90" s="49">
        <v>39842.01</v>
      </c>
      <c r="P90" s="48"/>
    </row>
    <row r="91" spans="2:16" ht="38.4" customHeight="1"/>
    <row r="92" spans="2:16" ht="15" customHeight="1">
      <c r="B92" s="40" t="s">
        <v>62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</row>
    <row r="93" spans="2:16" ht="7.5" customHeight="1"/>
    <row r="94" spans="2:16" ht="24.9" customHeight="1">
      <c r="B94" s="42" t="s">
        <v>40</v>
      </c>
      <c r="C94" s="33"/>
      <c r="D94" s="13" t="s">
        <v>39</v>
      </c>
      <c r="E94" s="32" t="s">
        <v>38</v>
      </c>
      <c r="F94" s="43"/>
      <c r="G94" s="33"/>
      <c r="H94" s="13" t="s">
        <v>37</v>
      </c>
      <c r="I94" s="13" t="s">
        <v>36</v>
      </c>
      <c r="J94" s="13" t="s">
        <v>35</v>
      </c>
      <c r="K94" s="13" t="s">
        <v>34</v>
      </c>
      <c r="L94" s="13" t="s">
        <v>33</v>
      </c>
      <c r="M94" s="32" t="s">
        <v>32</v>
      </c>
      <c r="N94" s="33"/>
      <c r="O94" s="32" t="s">
        <v>31</v>
      </c>
      <c r="P94" s="33"/>
    </row>
    <row r="95" spans="2:16" ht="15.75" customHeight="1">
      <c r="B95" s="31">
        <v>45090</v>
      </c>
      <c r="C95" s="29"/>
      <c r="D95" s="12">
        <v>4597</v>
      </c>
      <c r="E95" s="34" t="s">
        <v>30</v>
      </c>
      <c r="F95" s="35"/>
      <c r="G95" s="29"/>
      <c r="H95" s="10">
        <v>10000</v>
      </c>
      <c r="I95" s="10">
        <v>10000</v>
      </c>
      <c r="J95" s="10">
        <v>500</v>
      </c>
      <c r="K95" s="10">
        <v>0</v>
      </c>
      <c r="L95" s="10">
        <v>2500</v>
      </c>
      <c r="M95" s="30">
        <v>0</v>
      </c>
      <c r="N95" s="29"/>
      <c r="O95" s="30">
        <v>7500</v>
      </c>
      <c r="P95" s="29"/>
    </row>
    <row r="96" spans="2:16" ht="15" customHeight="1">
      <c r="B96" s="44"/>
      <c r="C96" s="45"/>
      <c r="D96" s="9"/>
      <c r="E96" s="46" t="s">
        <v>28</v>
      </c>
      <c r="F96" s="47"/>
      <c r="G96" s="48"/>
      <c r="H96" s="8">
        <v>10000</v>
      </c>
      <c r="I96" s="8">
        <v>10000</v>
      </c>
      <c r="J96" s="8">
        <v>500</v>
      </c>
      <c r="K96" s="8">
        <v>0</v>
      </c>
      <c r="L96" s="8">
        <v>2500</v>
      </c>
      <c r="M96" s="49">
        <v>0</v>
      </c>
      <c r="N96" s="48"/>
      <c r="O96" s="49">
        <v>7500</v>
      </c>
      <c r="P96" s="48"/>
    </row>
    <row r="97" spans="2:16" ht="38.4" customHeight="1"/>
    <row r="98" spans="2:16" ht="15" customHeight="1">
      <c r="B98" s="40" t="s">
        <v>61</v>
      </c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  <row r="99" spans="2:16" ht="7.5" customHeight="1"/>
    <row r="100" spans="2:16" ht="24.9" customHeight="1">
      <c r="B100" s="42" t="s">
        <v>40</v>
      </c>
      <c r="C100" s="33"/>
      <c r="D100" s="13" t="s">
        <v>39</v>
      </c>
      <c r="E100" s="32" t="s">
        <v>38</v>
      </c>
      <c r="F100" s="43"/>
      <c r="G100" s="33"/>
      <c r="H100" s="13" t="s">
        <v>37</v>
      </c>
      <c r="I100" s="13" t="s">
        <v>36</v>
      </c>
      <c r="J100" s="13" t="s">
        <v>35</v>
      </c>
      <c r="K100" s="13" t="s">
        <v>34</v>
      </c>
      <c r="L100" s="13" t="s">
        <v>33</v>
      </c>
      <c r="M100" s="32" t="s">
        <v>32</v>
      </c>
      <c r="N100" s="33"/>
      <c r="O100" s="32" t="s">
        <v>31</v>
      </c>
      <c r="P100" s="33"/>
    </row>
    <row r="101" spans="2:16" ht="15.75" customHeight="1">
      <c r="B101" s="31">
        <v>45090</v>
      </c>
      <c r="C101" s="29"/>
      <c r="D101" s="12">
        <v>4597</v>
      </c>
      <c r="E101" s="34" t="s">
        <v>30</v>
      </c>
      <c r="F101" s="35"/>
      <c r="G101" s="29"/>
      <c r="H101" s="10">
        <v>100000</v>
      </c>
      <c r="I101" s="10">
        <v>100000</v>
      </c>
      <c r="J101" s="10">
        <v>0</v>
      </c>
      <c r="K101" s="10">
        <v>0</v>
      </c>
      <c r="L101" s="11">
        <v>-5019.7</v>
      </c>
      <c r="M101" s="30">
        <v>5019.7</v>
      </c>
      <c r="N101" s="29"/>
      <c r="O101" s="30">
        <v>105019.7</v>
      </c>
      <c r="P101" s="29"/>
    </row>
    <row r="102" spans="2:16" ht="15" customHeight="1">
      <c r="B102" s="44"/>
      <c r="C102" s="45"/>
      <c r="D102" s="9"/>
      <c r="E102" s="46" t="s">
        <v>28</v>
      </c>
      <c r="F102" s="47"/>
      <c r="G102" s="48"/>
      <c r="H102" s="8">
        <v>100000</v>
      </c>
      <c r="I102" s="8">
        <v>100000</v>
      </c>
      <c r="J102" s="8">
        <v>0</v>
      </c>
      <c r="K102" s="8">
        <v>0</v>
      </c>
      <c r="L102" s="14">
        <v>-5019.7</v>
      </c>
      <c r="M102" s="49">
        <v>5019.7</v>
      </c>
      <c r="N102" s="48"/>
      <c r="O102" s="49">
        <v>105019.7</v>
      </c>
      <c r="P102" s="48"/>
    </row>
    <row r="103" spans="2:16" ht="38.4" customHeight="1"/>
    <row r="104" spans="2:16" ht="15" customHeight="1">
      <c r="B104" s="40" t="s">
        <v>60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2:16" ht="7.5" customHeight="1"/>
    <row r="106" spans="2:16" ht="24.9" customHeight="1">
      <c r="B106" s="42" t="s">
        <v>40</v>
      </c>
      <c r="C106" s="33"/>
      <c r="D106" s="13" t="s">
        <v>39</v>
      </c>
      <c r="E106" s="32" t="s">
        <v>38</v>
      </c>
      <c r="F106" s="43"/>
      <c r="G106" s="33"/>
      <c r="H106" s="13" t="s">
        <v>37</v>
      </c>
      <c r="I106" s="13" t="s">
        <v>36</v>
      </c>
      <c r="J106" s="13" t="s">
        <v>35</v>
      </c>
      <c r="K106" s="13" t="s">
        <v>34</v>
      </c>
      <c r="L106" s="13" t="s">
        <v>33</v>
      </c>
      <c r="M106" s="32" t="s">
        <v>32</v>
      </c>
      <c r="N106" s="33"/>
      <c r="O106" s="32" t="s">
        <v>31</v>
      </c>
      <c r="P106" s="33"/>
    </row>
    <row r="107" spans="2:16" ht="15.75" customHeight="1">
      <c r="B107" s="31">
        <v>11000</v>
      </c>
      <c r="C107" s="29"/>
      <c r="D107" s="12">
        <v>1001</v>
      </c>
      <c r="E107" s="34" t="s">
        <v>59</v>
      </c>
      <c r="F107" s="35"/>
      <c r="G107" s="29"/>
      <c r="H107" s="10" t="s">
        <v>27</v>
      </c>
      <c r="I107" s="10" t="s">
        <v>27</v>
      </c>
      <c r="J107" s="10">
        <v>0</v>
      </c>
      <c r="K107" s="10">
        <v>0</v>
      </c>
      <c r="L107" s="10">
        <v>0.28000000000000003</v>
      </c>
      <c r="M107" s="28">
        <v>-0.28000000000000003</v>
      </c>
      <c r="N107" s="29"/>
      <c r="O107" s="28">
        <v>-0.28000000000000003</v>
      </c>
      <c r="P107" s="29"/>
    </row>
    <row r="108" spans="2:16" ht="15.75" customHeight="1">
      <c r="B108" s="31">
        <v>11000</v>
      </c>
      <c r="C108" s="29"/>
      <c r="D108" s="12">
        <v>1002</v>
      </c>
      <c r="E108" s="34" t="s">
        <v>58</v>
      </c>
      <c r="F108" s="35"/>
      <c r="G108" s="29"/>
      <c r="H108" s="10" t="s">
        <v>27</v>
      </c>
      <c r="I108" s="10" t="s">
        <v>27</v>
      </c>
      <c r="J108" s="10">
        <v>0</v>
      </c>
      <c r="K108" s="10">
        <v>0</v>
      </c>
      <c r="L108" s="10">
        <v>0</v>
      </c>
      <c r="M108" s="30">
        <v>0</v>
      </c>
      <c r="N108" s="29"/>
      <c r="O108" s="30">
        <v>0</v>
      </c>
      <c r="P108" s="29"/>
    </row>
    <row r="109" spans="2:16" ht="15.75" customHeight="1">
      <c r="B109" s="31">
        <v>11000</v>
      </c>
      <c r="C109" s="29"/>
      <c r="D109" s="12">
        <v>1004</v>
      </c>
      <c r="E109" s="34" t="s">
        <v>57</v>
      </c>
      <c r="F109" s="35"/>
      <c r="G109" s="29"/>
      <c r="H109" s="10" t="s">
        <v>27</v>
      </c>
      <c r="I109" s="10" t="s">
        <v>27</v>
      </c>
      <c r="J109" s="10">
        <v>0</v>
      </c>
      <c r="K109" s="10">
        <v>0</v>
      </c>
      <c r="L109" s="10">
        <v>0</v>
      </c>
      <c r="M109" s="30">
        <v>0</v>
      </c>
      <c r="N109" s="29"/>
      <c r="O109" s="30">
        <v>0</v>
      </c>
      <c r="P109" s="29"/>
    </row>
    <row r="110" spans="2:16" ht="15.75" customHeight="1">
      <c r="B110" s="31">
        <v>11000</v>
      </c>
      <c r="C110" s="29"/>
      <c r="D110" s="12">
        <v>1009</v>
      </c>
      <c r="E110" s="34" t="s">
        <v>56</v>
      </c>
      <c r="F110" s="35"/>
      <c r="G110" s="29"/>
      <c r="H110" s="10" t="s">
        <v>27</v>
      </c>
      <c r="I110" s="10" t="s">
        <v>27</v>
      </c>
      <c r="J110" s="10">
        <v>0</v>
      </c>
      <c r="K110" s="10">
        <v>0</v>
      </c>
      <c r="L110" s="10">
        <v>0</v>
      </c>
      <c r="M110" s="30">
        <v>0</v>
      </c>
      <c r="N110" s="29"/>
      <c r="O110" s="30">
        <v>0</v>
      </c>
      <c r="P110" s="29"/>
    </row>
    <row r="111" spans="2:16" ht="15.75" customHeight="1">
      <c r="B111" s="31">
        <v>12500</v>
      </c>
      <c r="C111" s="29"/>
      <c r="D111" s="12">
        <v>1252</v>
      </c>
      <c r="E111" s="34" t="s">
        <v>51</v>
      </c>
      <c r="F111" s="35"/>
      <c r="G111" s="29"/>
      <c r="H111" s="10" t="s">
        <v>27</v>
      </c>
      <c r="I111" s="10" t="s">
        <v>27</v>
      </c>
      <c r="J111" s="10">
        <v>0</v>
      </c>
      <c r="K111" s="10">
        <v>0</v>
      </c>
      <c r="L111" s="10">
        <v>0</v>
      </c>
      <c r="M111" s="30">
        <v>0</v>
      </c>
      <c r="N111" s="29"/>
      <c r="O111" s="30">
        <v>0</v>
      </c>
      <c r="P111" s="29"/>
    </row>
    <row r="112" spans="2:16" ht="15.75" customHeight="1">
      <c r="B112" s="31">
        <v>23000</v>
      </c>
      <c r="C112" s="29"/>
      <c r="D112" s="12">
        <v>2301</v>
      </c>
      <c r="E112" s="34" t="s">
        <v>55</v>
      </c>
      <c r="F112" s="35"/>
      <c r="G112" s="29"/>
      <c r="H112" s="10" t="s">
        <v>27</v>
      </c>
      <c r="I112" s="10" t="s">
        <v>27</v>
      </c>
      <c r="J112" s="10">
        <v>0</v>
      </c>
      <c r="K112" s="10">
        <v>0</v>
      </c>
      <c r="L112" s="10">
        <v>0</v>
      </c>
      <c r="M112" s="30">
        <v>0</v>
      </c>
      <c r="N112" s="29"/>
      <c r="O112" s="30">
        <v>0</v>
      </c>
      <c r="P112" s="29"/>
    </row>
    <row r="113" spans="2:16" ht="15.75" customHeight="1">
      <c r="B113" s="31">
        <v>42000</v>
      </c>
      <c r="C113" s="29"/>
      <c r="D113" s="12">
        <v>4203</v>
      </c>
      <c r="E113" s="34" t="s">
        <v>45</v>
      </c>
      <c r="F113" s="35"/>
      <c r="G113" s="29"/>
      <c r="H113" s="10" t="s">
        <v>27</v>
      </c>
      <c r="I113" s="10" t="s">
        <v>27</v>
      </c>
      <c r="J113" s="11">
        <v>-37</v>
      </c>
      <c r="K113" s="10">
        <v>37</v>
      </c>
      <c r="L113" s="10">
        <v>0</v>
      </c>
      <c r="M113" s="30">
        <v>0</v>
      </c>
      <c r="N113" s="29"/>
      <c r="O113" s="30">
        <v>0</v>
      </c>
      <c r="P113" s="29"/>
    </row>
    <row r="114" spans="2:16" ht="15.75" customHeight="1">
      <c r="B114" s="31">
        <v>42000</v>
      </c>
      <c r="C114" s="29"/>
      <c r="D114" s="12">
        <v>4204</v>
      </c>
      <c r="E114" s="34" t="s">
        <v>54</v>
      </c>
      <c r="F114" s="35"/>
      <c r="G114" s="29"/>
      <c r="H114" s="10" t="s">
        <v>27</v>
      </c>
      <c r="I114" s="10" t="s">
        <v>27</v>
      </c>
      <c r="J114" s="10">
        <v>0</v>
      </c>
      <c r="K114" s="10">
        <v>0</v>
      </c>
      <c r="L114" s="10">
        <v>0</v>
      </c>
      <c r="M114" s="30">
        <v>0</v>
      </c>
      <c r="N114" s="29"/>
      <c r="O114" s="30">
        <v>0</v>
      </c>
      <c r="P114" s="29"/>
    </row>
    <row r="115" spans="2:16" ht="15.75" customHeight="1">
      <c r="B115" s="31">
        <v>45090</v>
      </c>
      <c r="C115" s="29"/>
      <c r="D115" s="12">
        <v>4597</v>
      </c>
      <c r="E115" s="34" t="s">
        <v>30</v>
      </c>
      <c r="F115" s="35"/>
      <c r="G115" s="29"/>
      <c r="H115" s="10" t="s">
        <v>27</v>
      </c>
      <c r="I115" s="10" t="s">
        <v>27</v>
      </c>
      <c r="J115" s="10">
        <v>0</v>
      </c>
      <c r="K115" s="10">
        <v>0</v>
      </c>
      <c r="L115" s="10">
        <v>0</v>
      </c>
      <c r="M115" s="30">
        <v>0</v>
      </c>
      <c r="N115" s="29"/>
      <c r="O115" s="30">
        <v>0</v>
      </c>
      <c r="P115" s="29"/>
    </row>
    <row r="116" spans="2:16" ht="15.75" customHeight="1">
      <c r="B116" s="31">
        <v>67000</v>
      </c>
      <c r="C116" s="29"/>
      <c r="D116" s="12">
        <v>6704</v>
      </c>
      <c r="E116" s="34" t="s">
        <v>53</v>
      </c>
      <c r="F116" s="35"/>
      <c r="G116" s="29"/>
      <c r="H116" s="10" t="s">
        <v>27</v>
      </c>
      <c r="I116" s="10" t="s">
        <v>27</v>
      </c>
      <c r="J116" s="10">
        <v>0</v>
      </c>
      <c r="K116" s="10">
        <v>0</v>
      </c>
      <c r="L116" s="10">
        <v>0</v>
      </c>
      <c r="M116" s="30">
        <v>0</v>
      </c>
      <c r="N116" s="29"/>
      <c r="O116" s="30">
        <v>0</v>
      </c>
      <c r="P116" s="29"/>
    </row>
    <row r="117" spans="2:16" ht="15" customHeight="1">
      <c r="B117" s="44"/>
      <c r="C117" s="45"/>
      <c r="D117" s="9"/>
      <c r="E117" s="46" t="s">
        <v>28</v>
      </c>
      <c r="F117" s="47"/>
      <c r="G117" s="48"/>
      <c r="H117" s="8" t="s">
        <v>27</v>
      </c>
      <c r="I117" s="8" t="s">
        <v>27</v>
      </c>
      <c r="J117" s="14">
        <v>-37</v>
      </c>
      <c r="K117" s="8">
        <v>37</v>
      </c>
      <c r="L117" s="8">
        <v>0.28000000000000003</v>
      </c>
      <c r="M117" s="50">
        <v>-0.28000000000000003</v>
      </c>
      <c r="N117" s="48"/>
      <c r="O117" s="50">
        <v>-0.28000000000000003</v>
      </c>
      <c r="P117" s="48"/>
    </row>
    <row r="118" spans="2:16" ht="38.4" customHeight="1"/>
    <row r="119" spans="2:16" ht="15" customHeight="1">
      <c r="B119" s="40" t="s">
        <v>52</v>
      </c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</row>
    <row r="120" spans="2:16" ht="7.5" customHeight="1"/>
    <row r="121" spans="2:16" ht="24.9" customHeight="1">
      <c r="B121" s="42" t="s">
        <v>40</v>
      </c>
      <c r="C121" s="33"/>
      <c r="D121" s="13" t="s">
        <v>39</v>
      </c>
      <c r="E121" s="32" t="s">
        <v>38</v>
      </c>
      <c r="F121" s="43"/>
      <c r="G121" s="33"/>
      <c r="H121" s="13" t="s">
        <v>37</v>
      </c>
      <c r="I121" s="13" t="s">
        <v>36</v>
      </c>
      <c r="J121" s="13" t="s">
        <v>35</v>
      </c>
      <c r="K121" s="13" t="s">
        <v>34</v>
      </c>
      <c r="L121" s="13" t="s">
        <v>33</v>
      </c>
      <c r="M121" s="32" t="s">
        <v>32</v>
      </c>
      <c r="N121" s="33"/>
      <c r="O121" s="32" t="s">
        <v>31</v>
      </c>
      <c r="P121" s="33"/>
    </row>
    <row r="122" spans="2:16" ht="15.75" customHeight="1">
      <c r="B122" s="31">
        <v>12500</v>
      </c>
      <c r="C122" s="29"/>
      <c r="D122" s="12">
        <v>1252</v>
      </c>
      <c r="E122" s="34" t="s">
        <v>51</v>
      </c>
      <c r="F122" s="35"/>
      <c r="G122" s="29"/>
      <c r="H122" s="10" t="s">
        <v>27</v>
      </c>
      <c r="I122" s="10" t="s">
        <v>27</v>
      </c>
      <c r="J122" s="10">
        <v>0</v>
      </c>
      <c r="K122" s="10">
        <v>0</v>
      </c>
      <c r="L122" s="10">
        <v>0</v>
      </c>
      <c r="M122" s="30">
        <v>0</v>
      </c>
      <c r="N122" s="29"/>
      <c r="O122" s="30">
        <v>0</v>
      </c>
      <c r="P122" s="29"/>
    </row>
    <row r="123" spans="2:16" ht="15.75" customHeight="1">
      <c r="B123" s="31">
        <v>25000</v>
      </c>
      <c r="C123" s="29"/>
      <c r="D123" s="12">
        <v>2505</v>
      </c>
      <c r="E123" s="34" t="s">
        <v>47</v>
      </c>
      <c r="F123" s="35"/>
      <c r="G123" s="29"/>
      <c r="H123" s="10" t="s">
        <v>27</v>
      </c>
      <c r="I123" s="10">
        <v>584</v>
      </c>
      <c r="J123" s="10">
        <v>60</v>
      </c>
      <c r="K123" s="10">
        <v>0</v>
      </c>
      <c r="L123" s="10">
        <v>584</v>
      </c>
      <c r="M123" s="30">
        <v>0</v>
      </c>
      <c r="N123" s="29"/>
      <c r="O123" s="30">
        <v>0</v>
      </c>
      <c r="P123" s="29"/>
    </row>
    <row r="124" spans="2:16" ht="15.75" customHeight="1">
      <c r="B124" s="31">
        <v>45090</v>
      </c>
      <c r="C124" s="29"/>
      <c r="D124" s="12">
        <v>4597</v>
      </c>
      <c r="E124" s="34" t="s">
        <v>30</v>
      </c>
      <c r="F124" s="35"/>
      <c r="G124" s="29"/>
      <c r="H124" s="10" t="s">
        <v>27</v>
      </c>
      <c r="I124" s="10">
        <v>26178</v>
      </c>
      <c r="J124" s="10">
        <v>0</v>
      </c>
      <c r="K124" s="10">
        <v>8000</v>
      </c>
      <c r="L124" s="10">
        <v>8124.44</v>
      </c>
      <c r="M124" s="30">
        <v>7999.56</v>
      </c>
      <c r="N124" s="29"/>
      <c r="O124" s="30">
        <v>18053.559999999998</v>
      </c>
      <c r="P124" s="29"/>
    </row>
    <row r="125" spans="2:16" ht="15.75" customHeight="1">
      <c r="B125" s="31">
        <v>67000</v>
      </c>
      <c r="C125" s="29"/>
      <c r="D125" s="12">
        <v>6701</v>
      </c>
      <c r="E125" s="34" t="s">
        <v>29</v>
      </c>
      <c r="F125" s="35"/>
      <c r="G125" s="29"/>
      <c r="H125" s="10" t="s">
        <v>27</v>
      </c>
      <c r="I125" s="10" t="s">
        <v>27</v>
      </c>
      <c r="J125" s="10">
        <v>0</v>
      </c>
      <c r="K125" s="10">
        <v>0</v>
      </c>
      <c r="L125" s="10">
        <v>0</v>
      </c>
      <c r="M125" s="30">
        <v>0</v>
      </c>
      <c r="N125" s="29"/>
      <c r="O125" s="30">
        <v>0</v>
      </c>
      <c r="P125" s="29"/>
    </row>
    <row r="126" spans="2:16" ht="15.75" customHeight="1">
      <c r="B126" s="31">
        <v>67000</v>
      </c>
      <c r="C126" s="29"/>
      <c r="D126" s="12">
        <v>6706</v>
      </c>
      <c r="E126" s="34" t="s">
        <v>50</v>
      </c>
      <c r="F126" s="35"/>
      <c r="G126" s="29"/>
      <c r="H126" s="10" t="s">
        <v>27</v>
      </c>
      <c r="I126" s="11">
        <v>-18762</v>
      </c>
      <c r="J126" s="10">
        <v>0</v>
      </c>
      <c r="K126" s="10">
        <v>0</v>
      </c>
      <c r="L126" s="11">
        <v>-18761.84</v>
      </c>
      <c r="M126" s="28">
        <v>-0.15999999999985448</v>
      </c>
      <c r="N126" s="29"/>
      <c r="O126" s="28">
        <v>-0.15999999999985448</v>
      </c>
      <c r="P126" s="29"/>
    </row>
    <row r="127" spans="2:16" ht="15" customHeight="1">
      <c r="B127" s="44"/>
      <c r="C127" s="45"/>
      <c r="D127" s="9"/>
      <c r="E127" s="46" t="s">
        <v>28</v>
      </c>
      <c r="F127" s="47"/>
      <c r="G127" s="48"/>
      <c r="H127" s="8" t="s">
        <v>27</v>
      </c>
      <c r="I127" s="8">
        <v>8000</v>
      </c>
      <c r="J127" s="8">
        <v>60</v>
      </c>
      <c r="K127" s="8">
        <v>8000</v>
      </c>
      <c r="L127" s="14">
        <v>-10053.4</v>
      </c>
      <c r="M127" s="49">
        <v>7999.4</v>
      </c>
      <c r="N127" s="48"/>
      <c r="O127" s="49">
        <v>18053.399999999998</v>
      </c>
      <c r="P127" s="48"/>
    </row>
    <row r="128" spans="2:16" ht="38.4" customHeight="1"/>
    <row r="129" spans="2:16" ht="15" customHeight="1">
      <c r="B129" s="40" t="s">
        <v>49</v>
      </c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</row>
    <row r="130" spans="2:16" ht="7.5" customHeight="1"/>
    <row r="131" spans="2:16" ht="24.9" customHeight="1">
      <c r="B131" s="42" t="s">
        <v>40</v>
      </c>
      <c r="C131" s="33"/>
      <c r="D131" s="13" t="s">
        <v>39</v>
      </c>
      <c r="E131" s="32" t="s">
        <v>38</v>
      </c>
      <c r="F131" s="43"/>
      <c r="G131" s="33"/>
      <c r="H131" s="13" t="s">
        <v>37</v>
      </c>
      <c r="I131" s="13" t="s">
        <v>36</v>
      </c>
      <c r="J131" s="13" t="s">
        <v>35</v>
      </c>
      <c r="K131" s="13" t="s">
        <v>34</v>
      </c>
      <c r="L131" s="13" t="s">
        <v>33</v>
      </c>
      <c r="M131" s="32" t="s">
        <v>32</v>
      </c>
      <c r="N131" s="33"/>
      <c r="O131" s="32" t="s">
        <v>31</v>
      </c>
      <c r="P131" s="33"/>
    </row>
    <row r="132" spans="2:16" ht="15.75" customHeight="1">
      <c r="B132" s="31">
        <v>17000</v>
      </c>
      <c r="C132" s="29"/>
      <c r="D132" s="12">
        <v>1706</v>
      </c>
      <c r="E132" s="34" t="s">
        <v>48</v>
      </c>
      <c r="F132" s="35"/>
      <c r="G132" s="29"/>
      <c r="H132" s="10" t="s">
        <v>27</v>
      </c>
      <c r="I132" s="10" t="s">
        <v>27</v>
      </c>
      <c r="J132" s="10">
        <v>0</v>
      </c>
      <c r="K132" s="10">
        <v>0</v>
      </c>
      <c r="L132" s="10">
        <v>0</v>
      </c>
      <c r="M132" s="30">
        <v>0</v>
      </c>
      <c r="N132" s="29"/>
      <c r="O132" s="30">
        <v>0</v>
      </c>
      <c r="P132" s="29"/>
    </row>
    <row r="133" spans="2:16" ht="15.75" customHeight="1">
      <c r="B133" s="31">
        <v>25000</v>
      </c>
      <c r="C133" s="29"/>
      <c r="D133" s="12">
        <v>2505</v>
      </c>
      <c r="E133" s="34" t="s">
        <v>47</v>
      </c>
      <c r="F133" s="35"/>
      <c r="G133" s="29"/>
      <c r="H133" s="10" t="s">
        <v>27</v>
      </c>
      <c r="I133" s="10">
        <v>1442</v>
      </c>
      <c r="J133" s="10">
        <v>516.66999999999996</v>
      </c>
      <c r="K133" s="10">
        <v>0.33000000000004093</v>
      </c>
      <c r="L133" s="10">
        <v>1441.69</v>
      </c>
      <c r="M133" s="30">
        <v>0.30999999999994543</v>
      </c>
      <c r="N133" s="29"/>
      <c r="O133" s="30">
        <v>0.30999999999994543</v>
      </c>
      <c r="P133" s="29"/>
    </row>
    <row r="134" spans="2:16" ht="15.75" customHeight="1">
      <c r="B134" s="31">
        <v>40030</v>
      </c>
      <c r="C134" s="29"/>
      <c r="D134" s="12">
        <v>4039</v>
      </c>
      <c r="E134" s="34" t="s">
        <v>46</v>
      </c>
      <c r="F134" s="35"/>
      <c r="G134" s="29"/>
      <c r="H134" s="10" t="s">
        <v>27</v>
      </c>
      <c r="I134" s="10">
        <v>11</v>
      </c>
      <c r="J134" s="10">
        <v>0</v>
      </c>
      <c r="K134" s="10">
        <v>0</v>
      </c>
      <c r="L134" s="10">
        <v>11.44</v>
      </c>
      <c r="M134" s="28">
        <v>-0.4399999999999995</v>
      </c>
      <c r="N134" s="29"/>
      <c r="O134" s="28">
        <v>-0.4399999999999995</v>
      </c>
      <c r="P134" s="29"/>
    </row>
    <row r="135" spans="2:16" ht="15.75" customHeight="1">
      <c r="B135" s="31">
        <v>42000</v>
      </c>
      <c r="C135" s="29"/>
      <c r="D135" s="12">
        <v>4203</v>
      </c>
      <c r="E135" s="34" t="s">
        <v>45</v>
      </c>
      <c r="F135" s="35"/>
      <c r="G135" s="29"/>
      <c r="H135" s="10" t="s">
        <v>27</v>
      </c>
      <c r="I135" s="10">
        <v>155</v>
      </c>
      <c r="J135" s="10">
        <v>155</v>
      </c>
      <c r="K135" s="10">
        <v>0</v>
      </c>
      <c r="L135" s="10">
        <v>155</v>
      </c>
      <c r="M135" s="30">
        <v>0</v>
      </c>
      <c r="N135" s="29"/>
      <c r="O135" s="30">
        <v>0</v>
      </c>
      <c r="P135" s="29"/>
    </row>
    <row r="136" spans="2:16" ht="15.75" customHeight="1">
      <c r="B136" s="31">
        <v>45090</v>
      </c>
      <c r="C136" s="29"/>
      <c r="D136" s="12">
        <v>4597</v>
      </c>
      <c r="E136" s="34" t="s">
        <v>30</v>
      </c>
      <c r="F136" s="35"/>
      <c r="G136" s="29"/>
      <c r="H136" s="16">
        <v>30000</v>
      </c>
      <c r="I136" s="10">
        <v>26144</v>
      </c>
      <c r="J136" s="10">
        <v>250</v>
      </c>
      <c r="K136" s="10">
        <v>0</v>
      </c>
      <c r="L136" s="10">
        <v>250</v>
      </c>
      <c r="M136" s="30">
        <v>0</v>
      </c>
      <c r="N136" s="29"/>
      <c r="O136" s="30">
        <v>25894</v>
      </c>
      <c r="P136" s="29"/>
    </row>
    <row r="137" spans="2:16" ht="15.75" customHeight="1">
      <c r="B137" s="31">
        <v>48060</v>
      </c>
      <c r="C137" s="29"/>
      <c r="D137" s="12">
        <v>4863</v>
      </c>
      <c r="E137" s="34" t="s">
        <v>44</v>
      </c>
      <c r="F137" s="35"/>
      <c r="G137" s="29"/>
      <c r="H137" s="10" t="s">
        <v>27</v>
      </c>
      <c r="I137" s="10">
        <v>395</v>
      </c>
      <c r="J137" s="10">
        <v>0</v>
      </c>
      <c r="K137" s="10">
        <v>0</v>
      </c>
      <c r="L137" s="10">
        <v>395</v>
      </c>
      <c r="M137" s="30">
        <v>0</v>
      </c>
      <c r="N137" s="29"/>
      <c r="O137" s="30">
        <v>0</v>
      </c>
      <c r="P137" s="29"/>
    </row>
    <row r="138" spans="2:16" ht="15.75" customHeight="1">
      <c r="B138" s="31">
        <v>48080</v>
      </c>
      <c r="C138" s="29"/>
      <c r="D138" s="12">
        <v>0</v>
      </c>
      <c r="E138" s="34" t="s">
        <v>43</v>
      </c>
      <c r="F138" s="35"/>
      <c r="G138" s="29"/>
      <c r="H138" s="10" t="s">
        <v>27</v>
      </c>
      <c r="I138" s="10">
        <v>1853</v>
      </c>
      <c r="J138" s="10">
        <v>25.67</v>
      </c>
      <c r="K138" s="10">
        <v>0.32999999999999829</v>
      </c>
      <c r="L138" s="10">
        <v>1852.67</v>
      </c>
      <c r="M138" s="30">
        <v>0.32999999999992724</v>
      </c>
      <c r="N138" s="29"/>
      <c r="O138" s="30">
        <v>0.32999999999992724</v>
      </c>
      <c r="P138" s="29"/>
    </row>
    <row r="139" spans="2:16" ht="15" customHeight="1">
      <c r="B139" s="44"/>
      <c r="C139" s="45"/>
      <c r="D139" s="9"/>
      <c r="E139" s="46" t="s">
        <v>28</v>
      </c>
      <c r="F139" s="47"/>
      <c r="G139" s="48"/>
      <c r="H139" s="8">
        <v>30000</v>
      </c>
      <c r="I139" s="8">
        <v>30000</v>
      </c>
      <c r="J139" s="8">
        <v>947.33999999999992</v>
      </c>
      <c r="K139" s="8">
        <v>0.66000000000003922</v>
      </c>
      <c r="L139" s="8">
        <v>4105.8</v>
      </c>
      <c r="M139" s="49">
        <v>0.19999999999987317</v>
      </c>
      <c r="N139" s="48"/>
      <c r="O139" s="49">
        <v>25894.199999999997</v>
      </c>
      <c r="P139" s="48"/>
    </row>
    <row r="140" spans="2:16" ht="38.4" customHeight="1"/>
    <row r="141" spans="2:16" ht="15" customHeight="1">
      <c r="B141" s="40" t="s">
        <v>42</v>
      </c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2:16" ht="7.5" customHeight="1"/>
    <row r="143" spans="2:16" ht="24.9" customHeight="1">
      <c r="B143" s="42" t="s">
        <v>40</v>
      </c>
      <c r="C143" s="33"/>
      <c r="D143" s="13" t="s">
        <v>39</v>
      </c>
      <c r="E143" s="32" t="s">
        <v>38</v>
      </c>
      <c r="F143" s="43"/>
      <c r="G143" s="33"/>
      <c r="H143" s="13" t="s">
        <v>37</v>
      </c>
      <c r="I143" s="13" t="s">
        <v>36</v>
      </c>
      <c r="J143" s="13" t="s">
        <v>35</v>
      </c>
      <c r="K143" s="13" t="s">
        <v>34</v>
      </c>
      <c r="L143" s="13" t="s">
        <v>33</v>
      </c>
      <c r="M143" s="32" t="s">
        <v>32</v>
      </c>
      <c r="N143" s="33"/>
      <c r="O143" s="32" t="s">
        <v>31</v>
      </c>
      <c r="P143" s="33"/>
    </row>
    <row r="144" spans="2:16" ht="15.75" customHeight="1">
      <c r="B144" s="31">
        <v>45090</v>
      </c>
      <c r="C144" s="29"/>
      <c r="D144" s="12">
        <v>4597</v>
      </c>
      <c r="E144" s="34" t="s">
        <v>30</v>
      </c>
      <c r="F144" s="35"/>
      <c r="G144" s="29"/>
      <c r="H144" s="10" t="s">
        <v>27</v>
      </c>
      <c r="I144" s="10" t="s">
        <v>27</v>
      </c>
      <c r="J144" s="10">
        <v>0</v>
      </c>
      <c r="K144" s="10">
        <v>0</v>
      </c>
      <c r="L144" s="11">
        <v>-2500</v>
      </c>
      <c r="M144" s="30">
        <v>2500</v>
      </c>
      <c r="N144" s="29"/>
      <c r="O144" s="30">
        <v>2500</v>
      </c>
      <c r="P144" s="29"/>
    </row>
    <row r="145" spans="2:16" ht="15.75" customHeight="1">
      <c r="B145" s="31">
        <v>67000</v>
      </c>
      <c r="C145" s="29"/>
      <c r="D145" s="12">
        <v>6701</v>
      </c>
      <c r="E145" s="34" t="s">
        <v>29</v>
      </c>
      <c r="F145" s="35"/>
      <c r="G145" s="29"/>
      <c r="H145" s="10" t="s">
        <v>27</v>
      </c>
      <c r="I145" s="10" t="s">
        <v>27</v>
      </c>
      <c r="J145" s="10">
        <v>0</v>
      </c>
      <c r="K145" s="10">
        <v>0</v>
      </c>
      <c r="L145" s="10">
        <v>0</v>
      </c>
      <c r="M145" s="30">
        <v>0</v>
      </c>
      <c r="N145" s="29"/>
      <c r="O145" s="30">
        <v>0</v>
      </c>
      <c r="P145" s="29"/>
    </row>
    <row r="146" spans="2:16" ht="15" customHeight="1">
      <c r="B146" s="44"/>
      <c r="C146" s="45"/>
      <c r="D146" s="9"/>
      <c r="E146" s="46" t="s">
        <v>28</v>
      </c>
      <c r="F146" s="47"/>
      <c r="G146" s="48"/>
      <c r="H146" s="8" t="s">
        <v>27</v>
      </c>
      <c r="I146" s="8" t="s">
        <v>27</v>
      </c>
      <c r="J146" s="8">
        <v>0</v>
      </c>
      <c r="K146" s="8">
        <v>0</v>
      </c>
      <c r="L146" s="14">
        <v>-2500</v>
      </c>
      <c r="M146" s="49">
        <v>2500</v>
      </c>
      <c r="N146" s="48"/>
      <c r="O146" s="49">
        <v>2500</v>
      </c>
      <c r="P146" s="48"/>
    </row>
    <row r="147" spans="2:16" ht="38.4" customHeight="1"/>
    <row r="148" spans="2:16" ht="15" customHeight="1">
      <c r="B148" s="40" t="s">
        <v>41</v>
      </c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</row>
    <row r="149" spans="2:16" ht="7.5" customHeight="1"/>
    <row r="150" spans="2:16" ht="24.9" customHeight="1">
      <c r="B150" s="42" t="s">
        <v>40</v>
      </c>
      <c r="C150" s="33"/>
      <c r="D150" s="13" t="s">
        <v>39</v>
      </c>
      <c r="E150" s="32" t="s">
        <v>38</v>
      </c>
      <c r="F150" s="43"/>
      <c r="G150" s="33"/>
      <c r="H150" s="13" t="s">
        <v>37</v>
      </c>
      <c r="I150" s="13" t="s">
        <v>36</v>
      </c>
      <c r="J150" s="13" t="s">
        <v>35</v>
      </c>
      <c r="K150" s="13" t="s">
        <v>34</v>
      </c>
      <c r="L150" s="13" t="s">
        <v>33</v>
      </c>
      <c r="M150" s="32" t="s">
        <v>32</v>
      </c>
      <c r="N150" s="33"/>
      <c r="O150" s="32" t="s">
        <v>31</v>
      </c>
      <c r="P150" s="33"/>
    </row>
    <row r="151" spans="2:16" ht="15.75" customHeight="1">
      <c r="B151" s="31">
        <v>45090</v>
      </c>
      <c r="C151" s="29"/>
      <c r="D151" s="12">
        <v>4597</v>
      </c>
      <c r="E151" s="34" t="s">
        <v>30</v>
      </c>
      <c r="F151" s="35"/>
      <c r="G151" s="29"/>
      <c r="H151" s="10" t="s">
        <v>27</v>
      </c>
      <c r="I151" s="10">
        <v>202987</v>
      </c>
      <c r="J151" s="10">
        <v>39619.94</v>
      </c>
      <c r="K151" s="10">
        <v>5.9999999997671694E-2</v>
      </c>
      <c r="L151" s="10">
        <v>39619.94</v>
      </c>
      <c r="M151" s="30">
        <v>5.9999999997671694E-2</v>
      </c>
      <c r="N151" s="29"/>
      <c r="O151" s="30">
        <v>163367.06</v>
      </c>
      <c r="P151" s="29"/>
    </row>
    <row r="152" spans="2:16" ht="15.75" customHeight="1">
      <c r="B152" s="31">
        <v>67000</v>
      </c>
      <c r="C152" s="29"/>
      <c r="D152" s="12">
        <v>6701</v>
      </c>
      <c r="E152" s="34" t="s">
        <v>29</v>
      </c>
      <c r="F152" s="35"/>
      <c r="G152" s="29"/>
      <c r="H152" s="10" t="s">
        <v>27</v>
      </c>
      <c r="I152" s="11">
        <v>-202987</v>
      </c>
      <c r="J152" s="10">
        <v>0</v>
      </c>
      <c r="K152" s="10">
        <v>0</v>
      </c>
      <c r="L152" s="10">
        <v>0</v>
      </c>
      <c r="M152" s="30">
        <v>0</v>
      </c>
      <c r="N152" s="29"/>
      <c r="O152" s="28">
        <v>-202987</v>
      </c>
      <c r="P152" s="29"/>
    </row>
    <row r="153" spans="2:16" ht="15" customHeight="1">
      <c r="B153" s="44"/>
      <c r="C153" s="45"/>
      <c r="D153" s="9"/>
      <c r="E153" s="46" t="s">
        <v>28</v>
      </c>
      <c r="F153" s="47"/>
      <c r="G153" s="48"/>
      <c r="H153" s="8" t="s">
        <v>27</v>
      </c>
      <c r="I153" s="8">
        <v>0</v>
      </c>
      <c r="J153" s="8">
        <v>39619.94</v>
      </c>
      <c r="K153" s="8">
        <v>5.9999999997671694E-2</v>
      </c>
      <c r="L153" s="8">
        <v>39619.94</v>
      </c>
      <c r="M153" s="49">
        <v>5.9999999997671694E-2</v>
      </c>
      <c r="N153" s="48"/>
      <c r="O153" s="50">
        <v>-39619.94</v>
      </c>
      <c r="P153" s="48"/>
    </row>
  </sheetData>
  <mergeCells count="473">
    <mergeCell ref="B148:P148"/>
    <mergeCell ref="B153:C153"/>
    <mergeCell ref="E153:G153"/>
    <mergeCell ref="M153:N153"/>
    <mergeCell ref="O153:P153"/>
    <mergeCell ref="B151:C151"/>
    <mergeCell ref="E151:G151"/>
    <mergeCell ref="M151:N151"/>
    <mergeCell ref="O151:P151"/>
    <mergeCell ref="B152:C152"/>
    <mergeCell ref="E152:G152"/>
    <mergeCell ref="M152:N152"/>
    <mergeCell ref="O152:P152"/>
    <mergeCell ref="B139:C139"/>
    <mergeCell ref="E139:G139"/>
    <mergeCell ref="M139:N139"/>
    <mergeCell ref="O139:P139"/>
    <mergeCell ref="B146:C146"/>
    <mergeCell ref="E146:G146"/>
    <mergeCell ref="M146:N146"/>
    <mergeCell ref="O146:P146"/>
    <mergeCell ref="B150:C150"/>
    <mergeCell ref="E150:G150"/>
    <mergeCell ref="M150:N150"/>
    <mergeCell ref="O150:P150"/>
    <mergeCell ref="B143:C143"/>
    <mergeCell ref="E143:G143"/>
    <mergeCell ref="M143:N143"/>
    <mergeCell ref="O143:P143"/>
    <mergeCell ref="B144:C144"/>
    <mergeCell ref="E144:G144"/>
    <mergeCell ref="M144:N144"/>
    <mergeCell ref="O144:P144"/>
    <mergeCell ref="B145:C145"/>
    <mergeCell ref="E145:G145"/>
    <mergeCell ref="M145:N145"/>
    <mergeCell ref="O145:P145"/>
    <mergeCell ref="B136:C136"/>
    <mergeCell ref="E136:G136"/>
    <mergeCell ref="M136:N136"/>
    <mergeCell ref="O136:P136"/>
    <mergeCell ref="B137:C137"/>
    <mergeCell ref="E137:G137"/>
    <mergeCell ref="M137:N137"/>
    <mergeCell ref="O137:P137"/>
    <mergeCell ref="B138:C138"/>
    <mergeCell ref="E138:G138"/>
    <mergeCell ref="M138:N138"/>
    <mergeCell ref="O138:P138"/>
    <mergeCell ref="B133:C133"/>
    <mergeCell ref="E133:G133"/>
    <mergeCell ref="M133:N133"/>
    <mergeCell ref="O133:P133"/>
    <mergeCell ref="B134:C134"/>
    <mergeCell ref="E134:G134"/>
    <mergeCell ref="M134:N134"/>
    <mergeCell ref="O134:P134"/>
    <mergeCell ref="B135:C135"/>
    <mergeCell ref="E135:G135"/>
    <mergeCell ref="M135:N135"/>
    <mergeCell ref="O135:P135"/>
    <mergeCell ref="B127:C127"/>
    <mergeCell ref="E127:G127"/>
    <mergeCell ref="M127:N127"/>
    <mergeCell ref="O127:P127"/>
    <mergeCell ref="B131:C131"/>
    <mergeCell ref="E131:G131"/>
    <mergeCell ref="M131:N131"/>
    <mergeCell ref="O131:P131"/>
    <mergeCell ref="B132:C132"/>
    <mergeCell ref="E132:G132"/>
    <mergeCell ref="M132:N132"/>
    <mergeCell ref="O132:P132"/>
    <mergeCell ref="B124:C124"/>
    <mergeCell ref="E124:G124"/>
    <mergeCell ref="M124:N124"/>
    <mergeCell ref="O124:P124"/>
    <mergeCell ref="B125:C125"/>
    <mergeCell ref="E125:G125"/>
    <mergeCell ref="M125:N125"/>
    <mergeCell ref="O125:P125"/>
    <mergeCell ref="B126:C126"/>
    <mergeCell ref="E126:G126"/>
    <mergeCell ref="M126:N126"/>
    <mergeCell ref="O126:P126"/>
    <mergeCell ref="B121:C121"/>
    <mergeCell ref="E121:G121"/>
    <mergeCell ref="M121:N121"/>
    <mergeCell ref="O121:P121"/>
    <mergeCell ref="B122:C122"/>
    <mergeCell ref="E122:G122"/>
    <mergeCell ref="M122:N122"/>
    <mergeCell ref="O122:P122"/>
    <mergeCell ref="B123:C123"/>
    <mergeCell ref="E123:G123"/>
    <mergeCell ref="M123:N123"/>
    <mergeCell ref="O123:P123"/>
    <mergeCell ref="B115:C115"/>
    <mergeCell ref="E115:G115"/>
    <mergeCell ref="M115:N115"/>
    <mergeCell ref="O115:P115"/>
    <mergeCell ref="B116:C116"/>
    <mergeCell ref="E116:G116"/>
    <mergeCell ref="M116:N116"/>
    <mergeCell ref="O116:P116"/>
    <mergeCell ref="B117:C117"/>
    <mergeCell ref="E117:G117"/>
    <mergeCell ref="M117:N117"/>
    <mergeCell ref="O117:P117"/>
    <mergeCell ref="B112:C112"/>
    <mergeCell ref="E112:G112"/>
    <mergeCell ref="M112:N112"/>
    <mergeCell ref="O112:P112"/>
    <mergeCell ref="B113:C113"/>
    <mergeCell ref="E113:G113"/>
    <mergeCell ref="M113:N113"/>
    <mergeCell ref="O113:P113"/>
    <mergeCell ref="B114:C114"/>
    <mergeCell ref="E114:G114"/>
    <mergeCell ref="M114:N114"/>
    <mergeCell ref="O114:P114"/>
    <mergeCell ref="B109:C109"/>
    <mergeCell ref="E109:G109"/>
    <mergeCell ref="M109:N109"/>
    <mergeCell ref="O109:P109"/>
    <mergeCell ref="B110:C110"/>
    <mergeCell ref="E110:G110"/>
    <mergeCell ref="M110:N110"/>
    <mergeCell ref="O110:P110"/>
    <mergeCell ref="B111:C111"/>
    <mergeCell ref="E111:G111"/>
    <mergeCell ref="M111:N111"/>
    <mergeCell ref="O111:P111"/>
    <mergeCell ref="M106:N106"/>
    <mergeCell ref="O106:P106"/>
    <mergeCell ref="B107:C107"/>
    <mergeCell ref="E107:G107"/>
    <mergeCell ref="M107:N107"/>
    <mergeCell ref="O107:P107"/>
    <mergeCell ref="B108:C108"/>
    <mergeCell ref="E108:G108"/>
    <mergeCell ref="M108:N108"/>
    <mergeCell ref="O108:P108"/>
    <mergeCell ref="B89:C89"/>
    <mergeCell ref="E89:G89"/>
    <mergeCell ref="M89:N89"/>
    <mergeCell ref="O89:P89"/>
    <mergeCell ref="B90:C90"/>
    <mergeCell ref="E90:G90"/>
    <mergeCell ref="M90:N90"/>
    <mergeCell ref="O90:P90"/>
    <mergeCell ref="M101:N101"/>
    <mergeCell ref="O101:P101"/>
    <mergeCell ref="B86:C86"/>
    <mergeCell ref="E86:G86"/>
    <mergeCell ref="M86:N86"/>
    <mergeCell ref="O86:P86"/>
    <mergeCell ref="B87:C87"/>
    <mergeCell ref="E87:G87"/>
    <mergeCell ref="M87:N87"/>
    <mergeCell ref="O87:P87"/>
    <mergeCell ref="B88:C88"/>
    <mergeCell ref="E88:G88"/>
    <mergeCell ref="M88:N88"/>
    <mergeCell ref="O88:P88"/>
    <mergeCell ref="B83:C83"/>
    <mergeCell ref="E83:G83"/>
    <mergeCell ref="M83:N83"/>
    <mergeCell ref="O83:P83"/>
    <mergeCell ref="B84:C84"/>
    <mergeCell ref="E84:G84"/>
    <mergeCell ref="M84:N84"/>
    <mergeCell ref="O84:P84"/>
    <mergeCell ref="B85:C85"/>
    <mergeCell ref="E85:G85"/>
    <mergeCell ref="M85:N85"/>
    <mergeCell ref="O85:P85"/>
    <mergeCell ref="B77:C77"/>
    <mergeCell ref="E77:G77"/>
    <mergeCell ref="M77:N77"/>
    <mergeCell ref="O77:P77"/>
    <mergeCell ref="B78:C78"/>
    <mergeCell ref="E78:G78"/>
    <mergeCell ref="M78:N78"/>
    <mergeCell ref="O78:P78"/>
    <mergeCell ref="B79:C79"/>
    <mergeCell ref="E79:G79"/>
    <mergeCell ref="M79:N79"/>
    <mergeCell ref="O79:P79"/>
    <mergeCell ref="B71:C71"/>
    <mergeCell ref="E71:G71"/>
    <mergeCell ref="M71:N71"/>
    <mergeCell ref="O71:P71"/>
    <mergeCell ref="B72:C72"/>
    <mergeCell ref="E72:G72"/>
    <mergeCell ref="M72:N72"/>
    <mergeCell ref="O72:P72"/>
    <mergeCell ref="B76:C76"/>
    <mergeCell ref="E76:G76"/>
    <mergeCell ref="M76:N76"/>
    <mergeCell ref="O76:P76"/>
    <mergeCell ref="B68:C68"/>
    <mergeCell ref="E68:G68"/>
    <mergeCell ref="M68:N68"/>
    <mergeCell ref="O68:P68"/>
    <mergeCell ref="B69:C69"/>
    <mergeCell ref="E69:G69"/>
    <mergeCell ref="M69:N69"/>
    <mergeCell ref="O69:P69"/>
    <mergeCell ref="B70:C70"/>
    <mergeCell ref="E70:G70"/>
    <mergeCell ref="M70:N70"/>
    <mergeCell ref="O70:P70"/>
    <mergeCell ref="B65:C65"/>
    <mergeCell ref="E65:G65"/>
    <mergeCell ref="M65:N65"/>
    <mergeCell ref="O65:P65"/>
    <mergeCell ref="B66:C66"/>
    <mergeCell ref="E66:G66"/>
    <mergeCell ref="M66:N66"/>
    <mergeCell ref="O66:P66"/>
    <mergeCell ref="B67:C67"/>
    <mergeCell ref="E67:G67"/>
    <mergeCell ref="M67:N67"/>
    <mergeCell ref="O67:P67"/>
    <mergeCell ref="B62:C62"/>
    <mergeCell ref="E62:G62"/>
    <mergeCell ref="M62:N62"/>
    <mergeCell ref="O62:P62"/>
    <mergeCell ref="B63:C63"/>
    <mergeCell ref="E63:G63"/>
    <mergeCell ref="M63:N63"/>
    <mergeCell ref="O63:P63"/>
    <mergeCell ref="B64:C64"/>
    <mergeCell ref="E64:G64"/>
    <mergeCell ref="M64:N64"/>
    <mergeCell ref="O64:P64"/>
    <mergeCell ref="B59:C59"/>
    <mergeCell ref="E59:G59"/>
    <mergeCell ref="M59:N59"/>
    <mergeCell ref="O59:P59"/>
    <mergeCell ref="B60:C60"/>
    <mergeCell ref="E60:G60"/>
    <mergeCell ref="M60:N60"/>
    <mergeCell ref="O60:P60"/>
    <mergeCell ref="B61:C61"/>
    <mergeCell ref="E61:G61"/>
    <mergeCell ref="M61:N61"/>
    <mergeCell ref="O61:P61"/>
    <mergeCell ref="B56:C56"/>
    <mergeCell ref="E56:G56"/>
    <mergeCell ref="M56:N56"/>
    <mergeCell ref="O56:P56"/>
    <mergeCell ref="B57:C57"/>
    <mergeCell ref="E57:G57"/>
    <mergeCell ref="M57:N57"/>
    <mergeCell ref="O57:P57"/>
    <mergeCell ref="B58:C58"/>
    <mergeCell ref="E58:G58"/>
    <mergeCell ref="M58:N58"/>
    <mergeCell ref="O58:P58"/>
    <mergeCell ref="B53:C53"/>
    <mergeCell ref="E53:G53"/>
    <mergeCell ref="M53:N53"/>
    <mergeCell ref="O53:P53"/>
    <mergeCell ref="B54:C54"/>
    <mergeCell ref="E54:G54"/>
    <mergeCell ref="M54:N54"/>
    <mergeCell ref="O54:P54"/>
    <mergeCell ref="B55:C55"/>
    <mergeCell ref="E55:G55"/>
    <mergeCell ref="M55:N55"/>
    <mergeCell ref="O55:P55"/>
    <mergeCell ref="B50:C50"/>
    <mergeCell ref="E50:G50"/>
    <mergeCell ref="M50:N50"/>
    <mergeCell ref="O50:P50"/>
    <mergeCell ref="B51:C51"/>
    <mergeCell ref="E51:G51"/>
    <mergeCell ref="M51:N51"/>
    <mergeCell ref="O51:P51"/>
    <mergeCell ref="B52:C52"/>
    <mergeCell ref="E52:G52"/>
    <mergeCell ref="M52:N52"/>
    <mergeCell ref="O52:P52"/>
    <mergeCell ref="B47:C47"/>
    <mergeCell ref="E47:G47"/>
    <mergeCell ref="M47:N47"/>
    <mergeCell ref="O47:P47"/>
    <mergeCell ref="B48:C48"/>
    <mergeCell ref="E48:G48"/>
    <mergeCell ref="M48:N48"/>
    <mergeCell ref="O48:P48"/>
    <mergeCell ref="B49:C49"/>
    <mergeCell ref="E49:G49"/>
    <mergeCell ref="M49:N49"/>
    <mergeCell ref="O49:P49"/>
    <mergeCell ref="B44:C44"/>
    <mergeCell ref="E44:G44"/>
    <mergeCell ref="M44:N44"/>
    <mergeCell ref="O44:P44"/>
    <mergeCell ref="B45:C45"/>
    <mergeCell ref="E45:G45"/>
    <mergeCell ref="M45:N45"/>
    <mergeCell ref="O45:P45"/>
    <mergeCell ref="B46:C46"/>
    <mergeCell ref="E46:G46"/>
    <mergeCell ref="M46:N46"/>
    <mergeCell ref="O46:P46"/>
    <mergeCell ref="B41:C41"/>
    <mergeCell ref="E41:G41"/>
    <mergeCell ref="M41:N41"/>
    <mergeCell ref="O41:P41"/>
    <mergeCell ref="B42:C42"/>
    <mergeCell ref="E42:G42"/>
    <mergeCell ref="M42:N42"/>
    <mergeCell ref="O42:P42"/>
    <mergeCell ref="B43:C43"/>
    <mergeCell ref="E43:G43"/>
    <mergeCell ref="M43:N43"/>
    <mergeCell ref="O43:P43"/>
    <mergeCell ref="B38:C38"/>
    <mergeCell ref="E38:G38"/>
    <mergeCell ref="M38:N38"/>
    <mergeCell ref="O38:P38"/>
    <mergeCell ref="B39:C39"/>
    <mergeCell ref="E39:G39"/>
    <mergeCell ref="M39:N39"/>
    <mergeCell ref="O39:P39"/>
    <mergeCell ref="B40:C40"/>
    <mergeCell ref="E40:G40"/>
    <mergeCell ref="M40:N40"/>
    <mergeCell ref="O40:P40"/>
    <mergeCell ref="B35:C35"/>
    <mergeCell ref="E35:G35"/>
    <mergeCell ref="M35:N35"/>
    <mergeCell ref="O35:P35"/>
    <mergeCell ref="B36:C36"/>
    <mergeCell ref="E36:G36"/>
    <mergeCell ref="M36:N36"/>
    <mergeCell ref="O36:P36"/>
    <mergeCell ref="B37:C37"/>
    <mergeCell ref="E37:G37"/>
    <mergeCell ref="M37:N37"/>
    <mergeCell ref="O37:P37"/>
    <mergeCell ref="B32:C32"/>
    <mergeCell ref="E32:G32"/>
    <mergeCell ref="M32:N32"/>
    <mergeCell ref="O32:P32"/>
    <mergeCell ref="B33:C33"/>
    <mergeCell ref="E33:G33"/>
    <mergeCell ref="M33:N33"/>
    <mergeCell ref="O33:P33"/>
    <mergeCell ref="B34:C34"/>
    <mergeCell ref="E34:G34"/>
    <mergeCell ref="M34:N34"/>
    <mergeCell ref="O34:P34"/>
    <mergeCell ref="B29:C29"/>
    <mergeCell ref="E29:G29"/>
    <mergeCell ref="M29:N29"/>
    <mergeCell ref="O29:P29"/>
    <mergeCell ref="B30:C30"/>
    <mergeCell ref="E30:G30"/>
    <mergeCell ref="M30:N30"/>
    <mergeCell ref="O30:P30"/>
    <mergeCell ref="B31:C31"/>
    <mergeCell ref="E31:G31"/>
    <mergeCell ref="M31:N31"/>
    <mergeCell ref="O31:P31"/>
    <mergeCell ref="B23:C23"/>
    <mergeCell ref="E23:G23"/>
    <mergeCell ref="M23:N23"/>
    <mergeCell ref="O23:P23"/>
    <mergeCell ref="B24:C24"/>
    <mergeCell ref="E24:G24"/>
    <mergeCell ref="M24:N24"/>
    <mergeCell ref="O24:P24"/>
    <mergeCell ref="B25:C25"/>
    <mergeCell ref="E25:G25"/>
    <mergeCell ref="M25:N25"/>
    <mergeCell ref="O25:P25"/>
    <mergeCell ref="B9:C9"/>
    <mergeCell ref="E9:G9"/>
    <mergeCell ref="M9:N9"/>
    <mergeCell ref="O9:P9"/>
    <mergeCell ref="B10:C10"/>
    <mergeCell ref="E10:G10"/>
    <mergeCell ref="M10:N10"/>
    <mergeCell ref="O10:P10"/>
    <mergeCell ref="B11:C11"/>
    <mergeCell ref="E12:G12"/>
    <mergeCell ref="M12:N12"/>
    <mergeCell ref="O12:P12"/>
    <mergeCell ref="B13:C13"/>
    <mergeCell ref="E13:G13"/>
    <mergeCell ref="M13:N13"/>
    <mergeCell ref="O13:P13"/>
    <mergeCell ref="B14:C14"/>
    <mergeCell ref="E14:G14"/>
    <mergeCell ref="M14:N14"/>
    <mergeCell ref="O14:P14"/>
    <mergeCell ref="B119:P119"/>
    <mergeCell ref="B129:P129"/>
    <mergeCell ref="B141:P141"/>
    <mergeCell ref="B94:C94"/>
    <mergeCell ref="E94:G94"/>
    <mergeCell ref="M94:N94"/>
    <mergeCell ref="O94:P94"/>
    <mergeCell ref="B95:C95"/>
    <mergeCell ref="E95:G95"/>
    <mergeCell ref="M95:N95"/>
    <mergeCell ref="O95:P95"/>
    <mergeCell ref="B96:C96"/>
    <mergeCell ref="E96:G96"/>
    <mergeCell ref="M96:N96"/>
    <mergeCell ref="O96:P96"/>
    <mergeCell ref="B100:C100"/>
    <mergeCell ref="E100:G100"/>
    <mergeCell ref="M100:N100"/>
    <mergeCell ref="B102:C102"/>
    <mergeCell ref="E102:G102"/>
    <mergeCell ref="M102:N102"/>
    <mergeCell ref="O102:P102"/>
    <mergeCell ref="B106:C106"/>
    <mergeCell ref="E106:G106"/>
    <mergeCell ref="O17:P17"/>
    <mergeCell ref="B18:C18"/>
    <mergeCell ref="E18:G18"/>
    <mergeCell ref="B15:C15"/>
    <mergeCell ref="E15:G15"/>
    <mergeCell ref="M15:N15"/>
    <mergeCell ref="B92:P92"/>
    <mergeCell ref="B98:P98"/>
    <mergeCell ref="B104:P104"/>
    <mergeCell ref="E19:G19"/>
    <mergeCell ref="M19:N19"/>
    <mergeCell ref="O19:P19"/>
    <mergeCell ref="B20:C20"/>
    <mergeCell ref="E20:G20"/>
    <mergeCell ref="M20:N20"/>
    <mergeCell ref="O20:P20"/>
    <mergeCell ref="B21:C21"/>
    <mergeCell ref="E21:G21"/>
    <mergeCell ref="M21:N21"/>
    <mergeCell ref="O21:P21"/>
    <mergeCell ref="B22:C22"/>
    <mergeCell ref="E22:G22"/>
    <mergeCell ref="M22:N22"/>
    <mergeCell ref="O22:P22"/>
    <mergeCell ref="M18:N18"/>
    <mergeCell ref="O18:P18"/>
    <mergeCell ref="B19:C19"/>
    <mergeCell ref="O100:P100"/>
    <mergeCell ref="B101:C101"/>
    <mergeCell ref="E101:G101"/>
    <mergeCell ref="G2:K4"/>
    <mergeCell ref="N3:O3"/>
    <mergeCell ref="B7:P7"/>
    <mergeCell ref="B27:P27"/>
    <mergeCell ref="B74:P74"/>
    <mergeCell ref="B81:P81"/>
    <mergeCell ref="E11:G11"/>
    <mergeCell ref="M11:N11"/>
    <mergeCell ref="O11:P11"/>
    <mergeCell ref="B12:C12"/>
    <mergeCell ref="O15:P15"/>
    <mergeCell ref="B16:C16"/>
    <mergeCell ref="E16:G16"/>
    <mergeCell ref="M16:N16"/>
    <mergeCell ref="O16:P16"/>
    <mergeCell ref="B17:C17"/>
    <mergeCell ref="E17:G17"/>
    <mergeCell ref="M17:N17"/>
  </mergeCells>
  <pageMargins left="0.39098039215686281" right="0.39098039215686281" top="0.22980392156862747" bottom="0.22980392156862747" header="0.50980392156862753" footer="0.5098039215686275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topLeftCell="A13" workbookViewId="0">
      <selection sqref="A1:D30"/>
    </sheetView>
  </sheetViews>
  <sheetFormatPr defaultRowHeight="14.4"/>
  <cols>
    <col min="1" max="1" width="43.21875" customWidth="1"/>
    <col min="2" max="2" width="13.6640625" customWidth="1"/>
    <col min="4" max="4" width="13.6640625" customWidth="1"/>
    <col min="8" max="8" width="12.44140625" bestFit="1" customWidth="1"/>
  </cols>
  <sheetData>
    <row r="1" spans="1:4" ht="50.4" customHeight="1">
      <c r="B1" s="24" t="s">
        <v>117</v>
      </c>
      <c r="D1" s="24" t="s">
        <v>119</v>
      </c>
    </row>
    <row r="3" spans="1:4">
      <c r="A3" s="2" t="s">
        <v>116</v>
      </c>
    </row>
    <row r="4" spans="1:4">
      <c r="A4" t="s">
        <v>3</v>
      </c>
      <c r="B4" s="25">
        <f>166022+879489+650+3500</f>
        <v>1049661</v>
      </c>
      <c r="D4" s="25">
        <v>1082218</v>
      </c>
    </row>
    <row r="5" spans="1:4">
      <c r="A5" t="s">
        <v>120</v>
      </c>
      <c r="B5" s="25"/>
      <c r="D5" s="25">
        <v>4255</v>
      </c>
    </row>
    <row r="6" spans="1:4">
      <c r="A6" s="2" t="s">
        <v>4</v>
      </c>
      <c r="B6" s="26">
        <f t="shared" ref="B6" si="0">SUM(B4)</f>
        <v>1049661</v>
      </c>
      <c r="D6" s="26">
        <f>SUM(D4:D5)</f>
        <v>1086473</v>
      </c>
    </row>
    <row r="7" spans="1:4">
      <c r="B7" s="25"/>
      <c r="D7" s="25"/>
    </row>
    <row r="8" spans="1:4">
      <c r="A8" s="2" t="s">
        <v>5</v>
      </c>
      <c r="B8" s="25"/>
      <c r="D8" s="25"/>
    </row>
    <row r="9" spans="1:4">
      <c r="A9" s="5" t="s">
        <v>6</v>
      </c>
      <c r="B9" s="25">
        <v>5202</v>
      </c>
      <c r="D9" s="25">
        <v>10200</v>
      </c>
    </row>
    <row r="10" spans="1:4">
      <c r="A10" s="5" t="s">
        <v>7</v>
      </c>
      <c r="B10" s="25">
        <f>1186+724+1436+2488+4691+3549+5410+2081+3518+530+1510</f>
        <v>27123</v>
      </c>
      <c r="D10" s="25">
        <v>23230</v>
      </c>
    </row>
    <row r="11" spans="1:4">
      <c r="A11" s="5" t="s">
        <v>8</v>
      </c>
      <c r="B11" s="25">
        <v>7908</v>
      </c>
      <c r="D11" s="25">
        <v>9000</v>
      </c>
    </row>
    <row r="12" spans="1:4">
      <c r="A12" s="5" t="s">
        <v>9</v>
      </c>
      <c r="B12" s="25">
        <v>2706</v>
      </c>
      <c r="D12" s="25">
        <v>2700</v>
      </c>
    </row>
    <row r="13" spans="1:4">
      <c r="A13" s="5" t="s">
        <v>108</v>
      </c>
      <c r="B13" s="25">
        <v>5202</v>
      </c>
      <c r="D13" s="25">
        <v>2000</v>
      </c>
    </row>
    <row r="14" spans="1:4">
      <c r="A14" s="5" t="s">
        <v>109</v>
      </c>
      <c r="B14" s="25">
        <v>11369</v>
      </c>
      <c r="D14" s="25">
        <v>15000</v>
      </c>
    </row>
    <row r="15" spans="1:4">
      <c r="A15" s="5" t="s">
        <v>110</v>
      </c>
      <c r="B15" s="25">
        <v>1040</v>
      </c>
      <c r="D15" s="25">
        <v>1040</v>
      </c>
    </row>
    <row r="16" spans="1:4">
      <c r="A16" s="5" t="s">
        <v>10</v>
      </c>
      <c r="B16" s="25">
        <v>541</v>
      </c>
      <c r="D16" s="25">
        <v>540</v>
      </c>
    </row>
    <row r="17" spans="1:8">
      <c r="A17" s="5" t="s">
        <v>11</v>
      </c>
      <c r="B17" s="25">
        <v>10404</v>
      </c>
      <c r="D17" s="25">
        <v>9000</v>
      </c>
    </row>
    <row r="18" spans="1:8">
      <c r="A18" s="5" t="s">
        <v>12</v>
      </c>
      <c r="B18" s="25">
        <v>1516</v>
      </c>
      <c r="D18" s="25">
        <v>1500</v>
      </c>
    </row>
    <row r="19" spans="1:8">
      <c r="A19" s="5" t="s">
        <v>13</v>
      </c>
      <c r="B19" s="25">
        <v>20000</v>
      </c>
      <c r="D19" s="25">
        <v>20000</v>
      </c>
    </row>
    <row r="20" spans="1:8">
      <c r="A20" s="5" t="s">
        <v>14</v>
      </c>
      <c r="B20" s="25">
        <v>3121</v>
      </c>
      <c r="D20" s="25">
        <v>3000</v>
      </c>
    </row>
    <row r="21" spans="1:8">
      <c r="A21" s="5" t="s">
        <v>121</v>
      </c>
      <c r="B21" s="25">
        <f>6092+5306</f>
        <v>11398</v>
      </c>
      <c r="D21" s="25">
        <v>30000</v>
      </c>
    </row>
    <row r="22" spans="1:8">
      <c r="A22" s="5" t="s">
        <v>16</v>
      </c>
      <c r="B22" s="25">
        <v>3121</v>
      </c>
      <c r="D22" s="25">
        <v>3000</v>
      </c>
    </row>
    <row r="23" spans="1:8">
      <c r="A23" s="5" t="s">
        <v>17</v>
      </c>
      <c r="B23" s="25">
        <v>30000</v>
      </c>
      <c r="D23" s="25">
        <v>30000</v>
      </c>
    </row>
    <row r="24" spans="1:8">
      <c r="A24" s="5" t="s">
        <v>18</v>
      </c>
      <c r="B24" s="25">
        <f>3641+31212</f>
        <v>34853</v>
      </c>
      <c r="D24" s="25">
        <v>32450</v>
      </c>
    </row>
    <row r="25" spans="1:8">
      <c r="A25" s="5" t="s">
        <v>19</v>
      </c>
      <c r="B25" s="25">
        <v>4162</v>
      </c>
      <c r="D25" s="25">
        <v>3000</v>
      </c>
    </row>
    <row r="26" spans="1:8">
      <c r="A26" s="5" t="s">
        <v>122</v>
      </c>
      <c r="B26" s="25">
        <v>1561</v>
      </c>
      <c r="D26" s="25">
        <v>4500</v>
      </c>
    </row>
    <row r="27" spans="1:8">
      <c r="A27" s="5" t="s">
        <v>21</v>
      </c>
      <c r="B27" s="25">
        <f>14000+36000</f>
        <v>50000</v>
      </c>
      <c r="D27" s="25">
        <f>14000+36000</f>
        <v>50000</v>
      </c>
    </row>
    <row r="28" spans="1:8">
      <c r="A28" s="5" t="s">
        <v>22</v>
      </c>
      <c r="B28" s="25">
        <v>2601</v>
      </c>
      <c r="D28" s="25">
        <v>3050</v>
      </c>
    </row>
    <row r="29" spans="1:8">
      <c r="A29" s="2" t="s">
        <v>23</v>
      </c>
      <c r="B29" s="27">
        <f t="shared" ref="B29" si="1">SUM(B9:B28)</f>
        <v>233828</v>
      </c>
      <c r="D29" s="27">
        <f t="shared" ref="D29" si="2">SUM(D9:D28)</f>
        <v>253210</v>
      </c>
    </row>
    <row r="30" spans="1:8">
      <c r="A30" s="5"/>
      <c r="B30" s="25"/>
      <c r="D30" s="25"/>
    </row>
    <row r="31" spans="1:8">
      <c r="A31" s="5"/>
      <c r="B31" s="25"/>
      <c r="D31" s="25"/>
      <c r="H31" s="1"/>
    </row>
    <row r="32" spans="1:8">
      <c r="A32" s="2" t="s">
        <v>118</v>
      </c>
      <c r="B32" s="26">
        <f t="shared" ref="B32" si="3">SUM(B29,B4)</f>
        <v>1283489</v>
      </c>
      <c r="D32" s="26">
        <f>SUM(D29,D6)</f>
        <v>1339683</v>
      </c>
    </row>
    <row r="33" spans="1:4">
      <c r="A33" s="5"/>
      <c r="B33" s="25"/>
      <c r="D33" s="25"/>
    </row>
    <row r="34" spans="1:4">
      <c r="A34" s="5"/>
      <c r="B34" s="25"/>
      <c r="D34" s="25"/>
    </row>
    <row r="35" spans="1:4">
      <c r="A35" s="5"/>
      <c r="B35" s="25"/>
      <c r="D35" s="25"/>
    </row>
    <row r="36" spans="1:4">
      <c r="A36" s="2"/>
      <c r="B36" s="25"/>
      <c r="D36" s="2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22"/>
  <sheetViews>
    <sheetView topLeftCell="A107" workbookViewId="0">
      <selection activeCell="H111" activeCellId="16" sqref="H31 H33 H34:H35 H34:H56 H58 H59 H10 H10:H21 H61 H63 H64 H65 H66 H74 H82 H84 H111"/>
    </sheetView>
  </sheetViews>
  <sheetFormatPr defaultRowHeight="13.2"/>
  <cols>
    <col min="1" max="2" width="3" style="7" customWidth="1"/>
    <col min="3" max="3" width="6" style="7" customWidth="1"/>
    <col min="4" max="4" width="12" style="7" customWidth="1"/>
    <col min="5" max="6" width="4" style="7" customWidth="1"/>
    <col min="7" max="7" width="19" style="7" customWidth="1"/>
    <col min="8" max="8" width="12" style="7" customWidth="1"/>
    <col min="9" max="12" width="11" style="7" customWidth="1"/>
    <col min="13" max="13" width="9" style="7" customWidth="1"/>
    <col min="14" max="14" width="2" style="7" customWidth="1"/>
    <col min="15" max="15" width="9" style="7" customWidth="1"/>
    <col min="16" max="16" width="2" style="7" customWidth="1"/>
    <col min="17" max="256" width="9.109375" style="7"/>
    <col min="257" max="258" width="3" style="7" customWidth="1"/>
    <col min="259" max="259" width="6" style="7" customWidth="1"/>
    <col min="260" max="260" width="12" style="7" customWidth="1"/>
    <col min="261" max="262" width="4" style="7" customWidth="1"/>
    <col min="263" max="263" width="19" style="7" customWidth="1"/>
    <col min="264" max="264" width="12" style="7" customWidth="1"/>
    <col min="265" max="268" width="11" style="7" customWidth="1"/>
    <col min="269" max="269" width="9" style="7" customWidth="1"/>
    <col min="270" max="270" width="2" style="7" customWidth="1"/>
    <col min="271" max="271" width="9" style="7" customWidth="1"/>
    <col min="272" max="272" width="2" style="7" customWidth="1"/>
    <col min="273" max="512" width="9.109375" style="7"/>
    <col min="513" max="514" width="3" style="7" customWidth="1"/>
    <col min="515" max="515" width="6" style="7" customWidth="1"/>
    <col min="516" max="516" width="12" style="7" customWidth="1"/>
    <col min="517" max="518" width="4" style="7" customWidth="1"/>
    <col min="519" max="519" width="19" style="7" customWidth="1"/>
    <col min="520" max="520" width="12" style="7" customWidth="1"/>
    <col min="521" max="524" width="11" style="7" customWidth="1"/>
    <col min="525" max="525" width="9" style="7" customWidth="1"/>
    <col min="526" max="526" width="2" style="7" customWidth="1"/>
    <col min="527" max="527" width="9" style="7" customWidth="1"/>
    <col min="528" max="528" width="2" style="7" customWidth="1"/>
    <col min="529" max="768" width="9.109375" style="7"/>
    <col min="769" max="770" width="3" style="7" customWidth="1"/>
    <col min="771" max="771" width="6" style="7" customWidth="1"/>
    <col min="772" max="772" width="12" style="7" customWidth="1"/>
    <col min="773" max="774" width="4" style="7" customWidth="1"/>
    <col min="775" max="775" width="19" style="7" customWidth="1"/>
    <col min="776" max="776" width="12" style="7" customWidth="1"/>
    <col min="777" max="780" width="11" style="7" customWidth="1"/>
    <col min="781" max="781" width="9" style="7" customWidth="1"/>
    <col min="782" max="782" width="2" style="7" customWidth="1"/>
    <col min="783" max="783" width="9" style="7" customWidth="1"/>
    <col min="784" max="784" width="2" style="7" customWidth="1"/>
    <col min="785" max="1024" width="9.109375" style="7"/>
    <col min="1025" max="1026" width="3" style="7" customWidth="1"/>
    <col min="1027" max="1027" width="6" style="7" customWidth="1"/>
    <col min="1028" max="1028" width="12" style="7" customWidth="1"/>
    <col min="1029" max="1030" width="4" style="7" customWidth="1"/>
    <col min="1031" max="1031" width="19" style="7" customWidth="1"/>
    <col min="1032" max="1032" width="12" style="7" customWidth="1"/>
    <col min="1033" max="1036" width="11" style="7" customWidth="1"/>
    <col min="1037" max="1037" width="9" style="7" customWidth="1"/>
    <col min="1038" max="1038" width="2" style="7" customWidth="1"/>
    <col min="1039" max="1039" width="9" style="7" customWidth="1"/>
    <col min="1040" max="1040" width="2" style="7" customWidth="1"/>
    <col min="1041" max="1280" width="9.109375" style="7"/>
    <col min="1281" max="1282" width="3" style="7" customWidth="1"/>
    <col min="1283" max="1283" width="6" style="7" customWidth="1"/>
    <col min="1284" max="1284" width="12" style="7" customWidth="1"/>
    <col min="1285" max="1286" width="4" style="7" customWidth="1"/>
    <col min="1287" max="1287" width="19" style="7" customWidth="1"/>
    <col min="1288" max="1288" width="12" style="7" customWidth="1"/>
    <col min="1289" max="1292" width="11" style="7" customWidth="1"/>
    <col min="1293" max="1293" width="9" style="7" customWidth="1"/>
    <col min="1294" max="1294" width="2" style="7" customWidth="1"/>
    <col min="1295" max="1295" width="9" style="7" customWidth="1"/>
    <col min="1296" max="1296" width="2" style="7" customWidth="1"/>
    <col min="1297" max="1536" width="9.109375" style="7"/>
    <col min="1537" max="1538" width="3" style="7" customWidth="1"/>
    <col min="1539" max="1539" width="6" style="7" customWidth="1"/>
    <col min="1540" max="1540" width="12" style="7" customWidth="1"/>
    <col min="1541" max="1542" width="4" style="7" customWidth="1"/>
    <col min="1543" max="1543" width="19" style="7" customWidth="1"/>
    <col min="1544" max="1544" width="12" style="7" customWidth="1"/>
    <col min="1545" max="1548" width="11" style="7" customWidth="1"/>
    <col min="1549" max="1549" width="9" style="7" customWidth="1"/>
    <col min="1550" max="1550" width="2" style="7" customWidth="1"/>
    <col min="1551" max="1551" width="9" style="7" customWidth="1"/>
    <col min="1552" max="1552" width="2" style="7" customWidth="1"/>
    <col min="1553" max="1792" width="9.109375" style="7"/>
    <col min="1793" max="1794" width="3" style="7" customWidth="1"/>
    <col min="1795" max="1795" width="6" style="7" customWidth="1"/>
    <col min="1796" max="1796" width="12" style="7" customWidth="1"/>
    <col min="1797" max="1798" width="4" style="7" customWidth="1"/>
    <col min="1799" max="1799" width="19" style="7" customWidth="1"/>
    <col min="1800" max="1800" width="12" style="7" customWidth="1"/>
    <col min="1801" max="1804" width="11" style="7" customWidth="1"/>
    <col min="1805" max="1805" width="9" style="7" customWidth="1"/>
    <col min="1806" max="1806" width="2" style="7" customWidth="1"/>
    <col min="1807" max="1807" width="9" style="7" customWidth="1"/>
    <col min="1808" max="1808" width="2" style="7" customWidth="1"/>
    <col min="1809" max="2048" width="9.109375" style="7"/>
    <col min="2049" max="2050" width="3" style="7" customWidth="1"/>
    <col min="2051" max="2051" width="6" style="7" customWidth="1"/>
    <col min="2052" max="2052" width="12" style="7" customWidth="1"/>
    <col min="2053" max="2054" width="4" style="7" customWidth="1"/>
    <col min="2055" max="2055" width="19" style="7" customWidth="1"/>
    <col min="2056" max="2056" width="12" style="7" customWidth="1"/>
    <col min="2057" max="2060" width="11" style="7" customWidth="1"/>
    <col min="2061" max="2061" width="9" style="7" customWidth="1"/>
    <col min="2062" max="2062" width="2" style="7" customWidth="1"/>
    <col min="2063" max="2063" width="9" style="7" customWidth="1"/>
    <col min="2064" max="2064" width="2" style="7" customWidth="1"/>
    <col min="2065" max="2304" width="9.109375" style="7"/>
    <col min="2305" max="2306" width="3" style="7" customWidth="1"/>
    <col min="2307" max="2307" width="6" style="7" customWidth="1"/>
    <col min="2308" max="2308" width="12" style="7" customWidth="1"/>
    <col min="2309" max="2310" width="4" style="7" customWidth="1"/>
    <col min="2311" max="2311" width="19" style="7" customWidth="1"/>
    <col min="2312" max="2312" width="12" style="7" customWidth="1"/>
    <col min="2313" max="2316" width="11" style="7" customWidth="1"/>
    <col min="2317" max="2317" width="9" style="7" customWidth="1"/>
    <col min="2318" max="2318" width="2" style="7" customWidth="1"/>
    <col min="2319" max="2319" width="9" style="7" customWidth="1"/>
    <col min="2320" max="2320" width="2" style="7" customWidth="1"/>
    <col min="2321" max="2560" width="9.109375" style="7"/>
    <col min="2561" max="2562" width="3" style="7" customWidth="1"/>
    <col min="2563" max="2563" width="6" style="7" customWidth="1"/>
    <col min="2564" max="2564" width="12" style="7" customWidth="1"/>
    <col min="2565" max="2566" width="4" style="7" customWidth="1"/>
    <col min="2567" max="2567" width="19" style="7" customWidth="1"/>
    <col min="2568" max="2568" width="12" style="7" customWidth="1"/>
    <col min="2569" max="2572" width="11" style="7" customWidth="1"/>
    <col min="2573" max="2573" width="9" style="7" customWidth="1"/>
    <col min="2574" max="2574" width="2" style="7" customWidth="1"/>
    <col min="2575" max="2575" width="9" style="7" customWidth="1"/>
    <col min="2576" max="2576" width="2" style="7" customWidth="1"/>
    <col min="2577" max="2816" width="9.109375" style="7"/>
    <col min="2817" max="2818" width="3" style="7" customWidth="1"/>
    <col min="2819" max="2819" width="6" style="7" customWidth="1"/>
    <col min="2820" max="2820" width="12" style="7" customWidth="1"/>
    <col min="2821" max="2822" width="4" style="7" customWidth="1"/>
    <col min="2823" max="2823" width="19" style="7" customWidth="1"/>
    <col min="2824" max="2824" width="12" style="7" customWidth="1"/>
    <col min="2825" max="2828" width="11" style="7" customWidth="1"/>
    <col min="2829" max="2829" width="9" style="7" customWidth="1"/>
    <col min="2830" max="2830" width="2" style="7" customWidth="1"/>
    <col min="2831" max="2831" width="9" style="7" customWidth="1"/>
    <col min="2832" max="2832" width="2" style="7" customWidth="1"/>
    <col min="2833" max="3072" width="9.109375" style="7"/>
    <col min="3073" max="3074" width="3" style="7" customWidth="1"/>
    <col min="3075" max="3075" width="6" style="7" customWidth="1"/>
    <col min="3076" max="3076" width="12" style="7" customWidth="1"/>
    <col min="3077" max="3078" width="4" style="7" customWidth="1"/>
    <col min="3079" max="3079" width="19" style="7" customWidth="1"/>
    <col min="3080" max="3080" width="12" style="7" customWidth="1"/>
    <col min="3081" max="3084" width="11" style="7" customWidth="1"/>
    <col min="3085" max="3085" width="9" style="7" customWidth="1"/>
    <col min="3086" max="3086" width="2" style="7" customWidth="1"/>
    <col min="3087" max="3087" width="9" style="7" customWidth="1"/>
    <col min="3088" max="3088" width="2" style="7" customWidth="1"/>
    <col min="3089" max="3328" width="9.109375" style="7"/>
    <col min="3329" max="3330" width="3" style="7" customWidth="1"/>
    <col min="3331" max="3331" width="6" style="7" customWidth="1"/>
    <col min="3332" max="3332" width="12" style="7" customWidth="1"/>
    <col min="3333" max="3334" width="4" style="7" customWidth="1"/>
    <col min="3335" max="3335" width="19" style="7" customWidth="1"/>
    <col min="3336" max="3336" width="12" style="7" customWidth="1"/>
    <col min="3337" max="3340" width="11" style="7" customWidth="1"/>
    <col min="3341" max="3341" width="9" style="7" customWidth="1"/>
    <col min="3342" max="3342" width="2" style="7" customWidth="1"/>
    <col min="3343" max="3343" width="9" style="7" customWidth="1"/>
    <col min="3344" max="3344" width="2" style="7" customWidth="1"/>
    <col min="3345" max="3584" width="9.109375" style="7"/>
    <col min="3585" max="3586" width="3" style="7" customWidth="1"/>
    <col min="3587" max="3587" width="6" style="7" customWidth="1"/>
    <col min="3588" max="3588" width="12" style="7" customWidth="1"/>
    <col min="3589" max="3590" width="4" style="7" customWidth="1"/>
    <col min="3591" max="3591" width="19" style="7" customWidth="1"/>
    <col min="3592" max="3592" width="12" style="7" customWidth="1"/>
    <col min="3593" max="3596" width="11" style="7" customWidth="1"/>
    <col min="3597" max="3597" width="9" style="7" customWidth="1"/>
    <col min="3598" max="3598" width="2" style="7" customWidth="1"/>
    <col min="3599" max="3599" width="9" style="7" customWidth="1"/>
    <col min="3600" max="3600" width="2" style="7" customWidth="1"/>
    <col min="3601" max="3840" width="9.109375" style="7"/>
    <col min="3841" max="3842" width="3" style="7" customWidth="1"/>
    <col min="3843" max="3843" width="6" style="7" customWidth="1"/>
    <col min="3844" max="3844" width="12" style="7" customWidth="1"/>
    <col min="3845" max="3846" width="4" style="7" customWidth="1"/>
    <col min="3847" max="3847" width="19" style="7" customWidth="1"/>
    <col min="3848" max="3848" width="12" style="7" customWidth="1"/>
    <col min="3849" max="3852" width="11" style="7" customWidth="1"/>
    <col min="3853" max="3853" width="9" style="7" customWidth="1"/>
    <col min="3854" max="3854" width="2" style="7" customWidth="1"/>
    <col min="3855" max="3855" width="9" style="7" customWidth="1"/>
    <col min="3856" max="3856" width="2" style="7" customWidth="1"/>
    <col min="3857" max="4096" width="9.109375" style="7"/>
    <col min="4097" max="4098" width="3" style="7" customWidth="1"/>
    <col min="4099" max="4099" width="6" style="7" customWidth="1"/>
    <col min="4100" max="4100" width="12" style="7" customWidth="1"/>
    <col min="4101" max="4102" width="4" style="7" customWidth="1"/>
    <col min="4103" max="4103" width="19" style="7" customWidth="1"/>
    <col min="4104" max="4104" width="12" style="7" customWidth="1"/>
    <col min="4105" max="4108" width="11" style="7" customWidth="1"/>
    <col min="4109" max="4109" width="9" style="7" customWidth="1"/>
    <col min="4110" max="4110" width="2" style="7" customWidth="1"/>
    <col min="4111" max="4111" width="9" style="7" customWidth="1"/>
    <col min="4112" max="4112" width="2" style="7" customWidth="1"/>
    <col min="4113" max="4352" width="9.109375" style="7"/>
    <col min="4353" max="4354" width="3" style="7" customWidth="1"/>
    <col min="4355" max="4355" width="6" style="7" customWidth="1"/>
    <col min="4356" max="4356" width="12" style="7" customWidth="1"/>
    <col min="4357" max="4358" width="4" style="7" customWidth="1"/>
    <col min="4359" max="4359" width="19" style="7" customWidth="1"/>
    <col min="4360" max="4360" width="12" style="7" customWidth="1"/>
    <col min="4361" max="4364" width="11" style="7" customWidth="1"/>
    <col min="4365" max="4365" width="9" style="7" customWidth="1"/>
    <col min="4366" max="4366" width="2" style="7" customWidth="1"/>
    <col min="4367" max="4367" width="9" style="7" customWidth="1"/>
    <col min="4368" max="4368" width="2" style="7" customWidth="1"/>
    <col min="4369" max="4608" width="9.109375" style="7"/>
    <col min="4609" max="4610" width="3" style="7" customWidth="1"/>
    <col min="4611" max="4611" width="6" style="7" customWidth="1"/>
    <col min="4612" max="4612" width="12" style="7" customWidth="1"/>
    <col min="4613" max="4614" width="4" style="7" customWidth="1"/>
    <col min="4615" max="4615" width="19" style="7" customWidth="1"/>
    <col min="4616" max="4616" width="12" style="7" customWidth="1"/>
    <col min="4617" max="4620" width="11" style="7" customWidth="1"/>
    <col min="4621" max="4621" width="9" style="7" customWidth="1"/>
    <col min="4622" max="4622" width="2" style="7" customWidth="1"/>
    <col min="4623" max="4623" width="9" style="7" customWidth="1"/>
    <col min="4624" max="4624" width="2" style="7" customWidth="1"/>
    <col min="4625" max="4864" width="9.109375" style="7"/>
    <col min="4865" max="4866" width="3" style="7" customWidth="1"/>
    <col min="4867" max="4867" width="6" style="7" customWidth="1"/>
    <col min="4868" max="4868" width="12" style="7" customWidth="1"/>
    <col min="4869" max="4870" width="4" style="7" customWidth="1"/>
    <col min="4871" max="4871" width="19" style="7" customWidth="1"/>
    <col min="4872" max="4872" width="12" style="7" customWidth="1"/>
    <col min="4873" max="4876" width="11" style="7" customWidth="1"/>
    <col min="4877" max="4877" width="9" style="7" customWidth="1"/>
    <col min="4878" max="4878" width="2" style="7" customWidth="1"/>
    <col min="4879" max="4879" width="9" style="7" customWidth="1"/>
    <col min="4880" max="4880" width="2" style="7" customWidth="1"/>
    <col min="4881" max="5120" width="9.109375" style="7"/>
    <col min="5121" max="5122" width="3" style="7" customWidth="1"/>
    <col min="5123" max="5123" width="6" style="7" customWidth="1"/>
    <col min="5124" max="5124" width="12" style="7" customWidth="1"/>
    <col min="5125" max="5126" width="4" style="7" customWidth="1"/>
    <col min="5127" max="5127" width="19" style="7" customWidth="1"/>
    <col min="5128" max="5128" width="12" style="7" customWidth="1"/>
    <col min="5129" max="5132" width="11" style="7" customWidth="1"/>
    <col min="5133" max="5133" width="9" style="7" customWidth="1"/>
    <col min="5134" max="5134" width="2" style="7" customWidth="1"/>
    <col min="5135" max="5135" width="9" style="7" customWidth="1"/>
    <col min="5136" max="5136" width="2" style="7" customWidth="1"/>
    <col min="5137" max="5376" width="9.109375" style="7"/>
    <col min="5377" max="5378" width="3" style="7" customWidth="1"/>
    <col min="5379" max="5379" width="6" style="7" customWidth="1"/>
    <col min="5380" max="5380" width="12" style="7" customWidth="1"/>
    <col min="5381" max="5382" width="4" style="7" customWidth="1"/>
    <col min="5383" max="5383" width="19" style="7" customWidth="1"/>
    <col min="5384" max="5384" width="12" style="7" customWidth="1"/>
    <col min="5385" max="5388" width="11" style="7" customWidth="1"/>
    <col min="5389" max="5389" width="9" style="7" customWidth="1"/>
    <col min="5390" max="5390" width="2" style="7" customWidth="1"/>
    <col min="5391" max="5391" width="9" style="7" customWidth="1"/>
    <col min="5392" max="5392" width="2" style="7" customWidth="1"/>
    <col min="5393" max="5632" width="9.109375" style="7"/>
    <col min="5633" max="5634" width="3" style="7" customWidth="1"/>
    <col min="5635" max="5635" width="6" style="7" customWidth="1"/>
    <col min="5636" max="5636" width="12" style="7" customWidth="1"/>
    <col min="5637" max="5638" width="4" style="7" customWidth="1"/>
    <col min="5639" max="5639" width="19" style="7" customWidth="1"/>
    <col min="5640" max="5640" width="12" style="7" customWidth="1"/>
    <col min="5641" max="5644" width="11" style="7" customWidth="1"/>
    <col min="5645" max="5645" width="9" style="7" customWidth="1"/>
    <col min="5646" max="5646" width="2" style="7" customWidth="1"/>
    <col min="5647" max="5647" width="9" style="7" customWidth="1"/>
    <col min="5648" max="5648" width="2" style="7" customWidth="1"/>
    <col min="5649" max="5888" width="9.109375" style="7"/>
    <col min="5889" max="5890" width="3" style="7" customWidth="1"/>
    <col min="5891" max="5891" width="6" style="7" customWidth="1"/>
    <col min="5892" max="5892" width="12" style="7" customWidth="1"/>
    <col min="5893" max="5894" width="4" style="7" customWidth="1"/>
    <col min="5895" max="5895" width="19" style="7" customWidth="1"/>
    <col min="5896" max="5896" width="12" style="7" customWidth="1"/>
    <col min="5897" max="5900" width="11" style="7" customWidth="1"/>
    <col min="5901" max="5901" width="9" style="7" customWidth="1"/>
    <col min="5902" max="5902" width="2" style="7" customWidth="1"/>
    <col min="5903" max="5903" width="9" style="7" customWidth="1"/>
    <col min="5904" max="5904" width="2" style="7" customWidth="1"/>
    <col min="5905" max="6144" width="9.109375" style="7"/>
    <col min="6145" max="6146" width="3" style="7" customWidth="1"/>
    <col min="6147" max="6147" width="6" style="7" customWidth="1"/>
    <col min="6148" max="6148" width="12" style="7" customWidth="1"/>
    <col min="6149" max="6150" width="4" style="7" customWidth="1"/>
    <col min="6151" max="6151" width="19" style="7" customWidth="1"/>
    <col min="6152" max="6152" width="12" style="7" customWidth="1"/>
    <col min="6153" max="6156" width="11" style="7" customWidth="1"/>
    <col min="6157" max="6157" width="9" style="7" customWidth="1"/>
    <col min="6158" max="6158" width="2" style="7" customWidth="1"/>
    <col min="6159" max="6159" width="9" style="7" customWidth="1"/>
    <col min="6160" max="6160" width="2" style="7" customWidth="1"/>
    <col min="6161" max="6400" width="9.109375" style="7"/>
    <col min="6401" max="6402" width="3" style="7" customWidth="1"/>
    <col min="6403" max="6403" width="6" style="7" customWidth="1"/>
    <col min="6404" max="6404" width="12" style="7" customWidth="1"/>
    <col min="6405" max="6406" width="4" style="7" customWidth="1"/>
    <col min="6407" max="6407" width="19" style="7" customWidth="1"/>
    <col min="6408" max="6408" width="12" style="7" customWidth="1"/>
    <col min="6409" max="6412" width="11" style="7" customWidth="1"/>
    <col min="6413" max="6413" width="9" style="7" customWidth="1"/>
    <col min="6414" max="6414" width="2" style="7" customWidth="1"/>
    <col min="6415" max="6415" width="9" style="7" customWidth="1"/>
    <col min="6416" max="6416" width="2" style="7" customWidth="1"/>
    <col min="6417" max="6656" width="9.109375" style="7"/>
    <col min="6657" max="6658" width="3" style="7" customWidth="1"/>
    <col min="6659" max="6659" width="6" style="7" customWidth="1"/>
    <col min="6660" max="6660" width="12" style="7" customWidth="1"/>
    <col min="6661" max="6662" width="4" style="7" customWidth="1"/>
    <col min="6663" max="6663" width="19" style="7" customWidth="1"/>
    <col min="6664" max="6664" width="12" style="7" customWidth="1"/>
    <col min="6665" max="6668" width="11" style="7" customWidth="1"/>
    <col min="6669" max="6669" width="9" style="7" customWidth="1"/>
    <col min="6670" max="6670" width="2" style="7" customWidth="1"/>
    <col min="6671" max="6671" width="9" style="7" customWidth="1"/>
    <col min="6672" max="6672" width="2" style="7" customWidth="1"/>
    <col min="6673" max="6912" width="9.109375" style="7"/>
    <col min="6913" max="6914" width="3" style="7" customWidth="1"/>
    <col min="6915" max="6915" width="6" style="7" customWidth="1"/>
    <col min="6916" max="6916" width="12" style="7" customWidth="1"/>
    <col min="6917" max="6918" width="4" style="7" customWidth="1"/>
    <col min="6919" max="6919" width="19" style="7" customWidth="1"/>
    <col min="6920" max="6920" width="12" style="7" customWidth="1"/>
    <col min="6921" max="6924" width="11" style="7" customWidth="1"/>
    <col min="6925" max="6925" width="9" style="7" customWidth="1"/>
    <col min="6926" max="6926" width="2" style="7" customWidth="1"/>
    <col min="6927" max="6927" width="9" style="7" customWidth="1"/>
    <col min="6928" max="6928" width="2" style="7" customWidth="1"/>
    <col min="6929" max="7168" width="9.109375" style="7"/>
    <col min="7169" max="7170" width="3" style="7" customWidth="1"/>
    <col min="7171" max="7171" width="6" style="7" customWidth="1"/>
    <col min="7172" max="7172" width="12" style="7" customWidth="1"/>
    <col min="7173" max="7174" width="4" style="7" customWidth="1"/>
    <col min="7175" max="7175" width="19" style="7" customWidth="1"/>
    <col min="7176" max="7176" width="12" style="7" customWidth="1"/>
    <col min="7177" max="7180" width="11" style="7" customWidth="1"/>
    <col min="7181" max="7181" width="9" style="7" customWidth="1"/>
    <col min="7182" max="7182" width="2" style="7" customWidth="1"/>
    <col min="7183" max="7183" width="9" style="7" customWidth="1"/>
    <col min="7184" max="7184" width="2" style="7" customWidth="1"/>
    <col min="7185" max="7424" width="9.109375" style="7"/>
    <col min="7425" max="7426" width="3" style="7" customWidth="1"/>
    <col min="7427" max="7427" width="6" style="7" customWidth="1"/>
    <col min="7428" max="7428" width="12" style="7" customWidth="1"/>
    <col min="7429" max="7430" width="4" style="7" customWidth="1"/>
    <col min="7431" max="7431" width="19" style="7" customWidth="1"/>
    <col min="7432" max="7432" width="12" style="7" customWidth="1"/>
    <col min="7433" max="7436" width="11" style="7" customWidth="1"/>
    <col min="7437" max="7437" width="9" style="7" customWidth="1"/>
    <col min="7438" max="7438" width="2" style="7" customWidth="1"/>
    <col min="7439" max="7439" width="9" style="7" customWidth="1"/>
    <col min="7440" max="7440" width="2" style="7" customWidth="1"/>
    <col min="7441" max="7680" width="9.109375" style="7"/>
    <col min="7681" max="7682" width="3" style="7" customWidth="1"/>
    <col min="7683" max="7683" width="6" style="7" customWidth="1"/>
    <col min="7684" max="7684" width="12" style="7" customWidth="1"/>
    <col min="7685" max="7686" width="4" style="7" customWidth="1"/>
    <col min="7687" max="7687" width="19" style="7" customWidth="1"/>
    <col min="7688" max="7688" width="12" style="7" customWidth="1"/>
    <col min="7689" max="7692" width="11" style="7" customWidth="1"/>
    <col min="7693" max="7693" width="9" style="7" customWidth="1"/>
    <col min="7694" max="7694" width="2" style="7" customWidth="1"/>
    <col min="7695" max="7695" width="9" style="7" customWidth="1"/>
    <col min="7696" max="7696" width="2" style="7" customWidth="1"/>
    <col min="7697" max="7936" width="9.109375" style="7"/>
    <col min="7937" max="7938" width="3" style="7" customWidth="1"/>
    <col min="7939" max="7939" width="6" style="7" customWidth="1"/>
    <col min="7940" max="7940" width="12" style="7" customWidth="1"/>
    <col min="7941" max="7942" width="4" style="7" customWidth="1"/>
    <col min="7943" max="7943" width="19" style="7" customWidth="1"/>
    <col min="7944" max="7944" width="12" style="7" customWidth="1"/>
    <col min="7945" max="7948" width="11" style="7" customWidth="1"/>
    <col min="7949" max="7949" width="9" style="7" customWidth="1"/>
    <col min="7950" max="7950" width="2" style="7" customWidth="1"/>
    <col min="7951" max="7951" width="9" style="7" customWidth="1"/>
    <col min="7952" max="7952" width="2" style="7" customWidth="1"/>
    <col min="7953" max="8192" width="9.109375" style="7"/>
    <col min="8193" max="8194" width="3" style="7" customWidth="1"/>
    <col min="8195" max="8195" width="6" style="7" customWidth="1"/>
    <col min="8196" max="8196" width="12" style="7" customWidth="1"/>
    <col min="8197" max="8198" width="4" style="7" customWidth="1"/>
    <col min="8199" max="8199" width="19" style="7" customWidth="1"/>
    <col min="8200" max="8200" width="12" style="7" customWidth="1"/>
    <col min="8201" max="8204" width="11" style="7" customWidth="1"/>
    <col min="8205" max="8205" width="9" style="7" customWidth="1"/>
    <col min="8206" max="8206" width="2" style="7" customWidth="1"/>
    <col min="8207" max="8207" width="9" style="7" customWidth="1"/>
    <col min="8208" max="8208" width="2" style="7" customWidth="1"/>
    <col min="8209" max="8448" width="9.109375" style="7"/>
    <col min="8449" max="8450" width="3" style="7" customWidth="1"/>
    <col min="8451" max="8451" width="6" style="7" customWidth="1"/>
    <col min="8452" max="8452" width="12" style="7" customWidth="1"/>
    <col min="8453" max="8454" width="4" style="7" customWidth="1"/>
    <col min="8455" max="8455" width="19" style="7" customWidth="1"/>
    <col min="8456" max="8456" width="12" style="7" customWidth="1"/>
    <col min="8457" max="8460" width="11" style="7" customWidth="1"/>
    <col min="8461" max="8461" width="9" style="7" customWidth="1"/>
    <col min="8462" max="8462" width="2" style="7" customWidth="1"/>
    <col min="8463" max="8463" width="9" style="7" customWidth="1"/>
    <col min="8464" max="8464" width="2" style="7" customWidth="1"/>
    <col min="8465" max="8704" width="9.109375" style="7"/>
    <col min="8705" max="8706" width="3" style="7" customWidth="1"/>
    <col min="8707" max="8707" width="6" style="7" customWidth="1"/>
    <col min="8708" max="8708" width="12" style="7" customWidth="1"/>
    <col min="8709" max="8710" width="4" style="7" customWidth="1"/>
    <col min="8711" max="8711" width="19" style="7" customWidth="1"/>
    <col min="8712" max="8712" width="12" style="7" customWidth="1"/>
    <col min="8713" max="8716" width="11" style="7" customWidth="1"/>
    <col min="8717" max="8717" width="9" style="7" customWidth="1"/>
    <col min="8718" max="8718" width="2" style="7" customWidth="1"/>
    <col min="8719" max="8719" width="9" style="7" customWidth="1"/>
    <col min="8720" max="8720" width="2" style="7" customWidth="1"/>
    <col min="8721" max="8960" width="9.109375" style="7"/>
    <col min="8961" max="8962" width="3" style="7" customWidth="1"/>
    <col min="8963" max="8963" width="6" style="7" customWidth="1"/>
    <col min="8964" max="8964" width="12" style="7" customWidth="1"/>
    <col min="8965" max="8966" width="4" style="7" customWidth="1"/>
    <col min="8967" max="8967" width="19" style="7" customWidth="1"/>
    <col min="8968" max="8968" width="12" style="7" customWidth="1"/>
    <col min="8969" max="8972" width="11" style="7" customWidth="1"/>
    <col min="8973" max="8973" width="9" style="7" customWidth="1"/>
    <col min="8974" max="8974" width="2" style="7" customWidth="1"/>
    <col min="8975" max="8975" width="9" style="7" customWidth="1"/>
    <col min="8976" max="8976" width="2" style="7" customWidth="1"/>
    <col min="8977" max="9216" width="9.109375" style="7"/>
    <col min="9217" max="9218" width="3" style="7" customWidth="1"/>
    <col min="9219" max="9219" width="6" style="7" customWidth="1"/>
    <col min="9220" max="9220" width="12" style="7" customWidth="1"/>
    <col min="9221" max="9222" width="4" style="7" customWidth="1"/>
    <col min="9223" max="9223" width="19" style="7" customWidth="1"/>
    <col min="9224" max="9224" width="12" style="7" customWidth="1"/>
    <col min="9225" max="9228" width="11" style="7" customWidth="1"/>
    <col min="9229" max="9229" width="9" style="7" customWidth="1"/>
    <col min="9230" max="9230" width="2" style="7" customWidth="1"/>
    <col min="9231" max="9231" width="9" style="7" customWidth="1"/>
    <col min="9232" max="9232" width="2" style="7" customWidth="1"/>
    <col min="9233" max="9472" width="9.109375" style="7"/>
    <col min="9473" max="9474" width="3" style="7" customWidth="1"/>
    <col min="9475" max="9475" width="6" style="7" customWidth="1"/>
    <col min="9476" max="9476" width="12" style="7" customWidth="1"/>
    <col min="9477" max="9478" width="4" style="7" customWidth="1"/>
    <col min="9479" max="9479" width="19" style="7" customWidth="1"/>
    <col min="9480" max="9480" width="12" style="7" customWidth="1"/>
    <col min="9481" max="9484" width="11" style="7" customWidth="1"/>
    <col min="9485" max="9485" width="9" style="7" customWidth="1"/>
    <col min="9486" max="9486" width="2" style="7" customWidth="1"/>
    <col min="9487" max="9487" width="9" style="7" customWidth="1"/>
    <col min="9488" max="9488" width="2" style="7" customWidth="1"/>
    <col min="9489" max="9728" width="9.109375" style="7"/>
    <col min="9729" max="9730" width="3" style="7" customWidth="1"/>
    <col min="9731" max="9731" width="6" style="7" customWidth="1"/>
    <col min="9732" max="9732" width="12" style="7" customWidth="1"/>
    <col min="9733" max="9734" width="4" style="7" customWidth="1"/>
    <col min="9735" max="9735" width="19" style="7" customWidth="1"/>
    <col min="9736" max="9736" width="12" style="7" customWidth="1"/>
    <col min="9737" max="9740" width="11" style="7" customWidth="1"/>
    <col min="9741" max="9741" width="9" style="7" customWidth="1"/>
    <col min="9742" max="9742" width="2" style="7" customWidth="1"/>
    <col min="9743" max="9743" width="9" style="7" customWidth="1"/>
    <col min="9744" max="9744" width="2" style="7" customWidth="1"/>
    <col min="9745" max="9984" width="9.109375" style="7"/>
    <col min="9985" max="9986" width="3" style="7" customWidth="1"/>
    <col min="9987" max="9987" width="6" style="7" customWidth="1"/>
    <col min="9988" max="9988" width="12" style="7" customWidth="1"/>
    <col min="9989" max="9990" width="4" style="7" customWidth="1"/>
    <col min="9991" max="9991" width="19" style="7" customWidth="1"/>
    <col min="9992" max="9992" width="12" style="7" customWidth="1"/>
    <col min="9993" max="9996" width="11" style="7" customWidth="1"/>
    <col min="9997" max="9997" width="9" style="7" customWidth="1"/>
    <col min="9998" max="9998" width="2" style="7" customWidth="1"/>
    <col min="9999" max="9999" width="9" style="7" customWidth="1"/>
    <col min="10000" max="10000" width="2" style="7" customWidth="1"/>
    <col min="10001" max="10240" width="9.109375" style="7"/>
    <col min="10241" max="10242" width="3" style="7" customWidth="1"/>
    <col min="10243" max="10243" width="6" style="7" customWidth="1"/>
    <col min="10244" max="10244" width="12" style="7" customWidth="1"/>
    <col min="10245" max="10246" width="4" style="7" customWidth="1"/>
    <col min="10247" max="10247" width="19" style="7" customWidth="1"/>
    <col min="10248" max="10248" width="12" style="7" customWidth="1"/>
    <col min="10249" max="10252" width="11" style="7" customWidth="1"/>
    <col min="10253" max="10253" width="9" style="7" customWidth="1"/>
    <col min="10254" max="10254" width="2" style="7" customWidth="1"/>
    <col min="10255" max="10255" width="9" style="7" customWidth="1"/>
    <col min="10256" max="10256" width="2" style="7" customWidth="1"/>
    <col min="10257" max="10496" width="9.109375" style="7"/>
    <col min="10497" max="10498" width="3" style="7" customWidth="1"/>
    <col min="10499" max="10499" width="6" style="7" customWidth="1"/>
    <col min="10500" max="10500" width="12" style="7" customWidth="1"/>
    <col min="10501" max="10502" width="4" style="7" customWidth="1"/>
    <col min="10503" max="10503" width="19" style="7" customWidth="1"/>
    <col min="10504" max="10504" width="12" style="7" customWidth="1"/>
    <col min="10505" max="10508" width="11" style="7" customWidth="1"/>
    <col min="10509" max="10509" width="9" style="7" customWidth="1"/>
    <col min="10510" max="10510" width="2" style="7" customWidth="1"/>
    <col min="10511" max="10511" width="9" style="7" customWidth="1"/>
    <col min="10512" max="10512" width="2" style="7" customWidth="1"/>
    <col min="10513" max="10752" width="9.109375" style="7"/>
    <col min="10753" max="10754" width="3" style="7" customWidth="1"/>
    <col min="10755" max="10755" width="6" style="7" customWidth="1"/>
    <col min="10756" max="10756" width="12" style="7" customWidth="1"/>
    <col min="10757" max="10758" width="4" style="7" customWidth="1"/>
    <col min="10759" max="10759" width="19" style="7" customWidth="1"/>
    <col min="10760" max="10760" width="12" style="7" customWidth="1"/>
    <col min="10761" max="10764" width="11" style="7" customWidth="1"/>
    <col min="10765" max="10765" width="9" style="7" customWidth="1"/>
    <col min="10766" max="10766" width="2" style="7" customWidth="1"/>
    <col min="10767" max="10767" width="9" style="7" customWidth="1"/>
    <col min="10768" max="10768" width="2" style="7" customWidth="1"/>
    <col min="10769" max="11008" width="9.109375" style="7"/>
    <col min="11009" max="11010" width="3" style="7" customWidth="1"/>
    <col min="11011" max="11011" width="6" style="7" customWidth="1"/>
    <col min="11012" max="11012" width="12" style="7" customWidth="1"/>
    <col min="11013" max="11014" width="4" style="7" customWidth="1"/>
    <col min="11015" max="11015" width="19" style="7" customWidth="1"/>
    <col min="11016" max="11016" width="12" style="7" customWidth="1"/>
    <col min="11017" max="11020" width="11" style="7" customWidth="1"/>
    <col min="11021" max="11021" width="9" style="7" customWidth="1"/>
    <col min="11022" max="11022" width="2" style="7" customWidth="1"/>
    <col min="11023" max="11023" width="9" style="7" customWidth="1"/>
    <col min="11024" max="11024" width="2" style="7" customWidth="1"/>
    <col min="11025" max="11264" width="9.109375" style="7"/>
    <col min="11265" max="11266" width="3" style="7" customWidth="1"/>
    <col min="11267" max="11267" width="6" style="7" customWidth="1"/>
    <col min="11268" max="11268" width="12" style="7" customWidth="1"/>
    <col min="11269" max="11270" width="4" style="7" customWidth="1"/>
    <col min="11271" max="11271" width="19" style="7" customWidth="1"/>
    <col min="11272" max="11272" width="12" style="7" customWidth="1"/>
    <col min="11273" max="11276" width="11" style="7" customWidth="1"/>
    <col min="11277" max="11277" width="9" style="7" customWidth="1"/>
    <col min="11278" max="11278" width="2" style="7" customWidth="1"/>
    <col min="11279" max="11279" width="9" style="7" customWidth="1"/>
    <col min="11280" max="11280" width="2" style="7" customWidth="1"/>
    <col min="11281" max="11520" width="9.109375" style="7"/>
    <col min="11521" max="11522" width="3" style="7" customWidth="1"/>
    <col min="11523" max="11523" width="6" style="7" customWidth="1"/>
    <col min="11524" max="11524" width="12" style="7" customWidth="1"/>
    <col min="11525" max="11526" width="4" style="7" customWidth="1"/>
    <col min="11527" max="11527" width="19" style="7" customWidth="1"/>
    <col min="11528" max="11528" width="12" style="7" customWidth="1"/>
    <col min="11529" max="11532" width="11" style="7" customWidth="1"/>
    <col min="11533" max="11533" width="9" style="7" customWidth="1"/>
    <col min="11534" max="11534" width="2" style="7" customWidth="1"/>
    <col min="11535" max="11535" width="9" style="7" customWidth="1"/>
    <col min="11536" max="11536" width="2" style="7" customWidth="1"/>
    <col min="11537" max="11776" width="9.109375" style="7"/>
    <col min="11777" max="11778" width="3" style="7" customWidth="1"/>
    <col min="11779" max="11779" width="6" style="7" customWidth="1"/>
    <col min="11780" max="11780" width="12" style="7" customWidth="1"/>
    <col min="11781" max="11782" width="4" style="7" customWidth="1"/>
    <col min="11783" max="11783" width="19" style="7" customWidth="1"/>
    <col min="11784" max="11784" width="12" style="7" customWidth="1"/>
    <col min="11785" max="11788" width="11" style="7" customWidth="1"/>
    <col min="11789" max="11789" width="9" style="7" customWidth="1"/>
    <col min="11790" max="11790" width="2" style="7" customWidth="1"/>
    <col min="11791" max="11791" width="9" style="7" customWidth="1"/>
    <col min="11792" max="11792" width="2" style="7" customWidth="1"/>
    <col min="11793" max="12032" width="9.109375" style="7"/>
    <col min="12033" max="12034" width="3" style="7" customWidth="1"/>
    <col min="12035" max="12035" width="6" style="7" customWidth="1"/>
    <col min="12036" max="12036" width="12" style="7" customWidth="1"/>
    <col min="12037" max="12038" width="4" style="7" customWidth="1"/>
    <col min="12039" max="12039" width="19" style="7" customWidth="1"/>
    <col min="12040" max="12040" width="12" style="7" customWidth="1"/>
    <col min="12041" max="12044" width="11" style="7" customWidth="1"/>
    <col min="12045" max="12045" width="9" style="7" customWidth="1"/>
    <col min="12046" max="12046" width="2" style="7" customWidth="1"/>
    <col min="12047" max="12047" width="9" style="7" customWidth="1"/>
    <col min="12048" max="12048" width="2" style="7" customWidth="1"/>
    <col min="12049" max="12288" width="9.109375" style="7"/>
    <col min="12289" max="12290" width="3" style="7" customWidth="1"/>
    <col min="12291" max="12291" width="6" style="7" customWidth="1"/>
    <col min="12292" max="12292" width="12" style="7" customWidth="1"/>
    <col min="12293" max="12294" width="4" style="7" customWidth="1"/>
    <col min="12295" max="12295" width="19" style="7" customWidth="1"/>
    <col min="12296" max="12296" width="12" style="7" customWidth="1"/>
    <col min="12297" max="12300" width="11" style="7" customWidth="1"/>
    <col min="12301" max="12301" width="9" style="7" customWidth="1"/>
    <col min="12302" max="12302" width="2" style="7" customWidth="1"/>
    <col min="12303" max="12303" width="9" style="7" customWidth="1"/>
    <col min="12304" max="12304" width="2" style="7" customWidth="1"/>
    <col min="12305" max="12544" width="9.109375" style="7"/>
    <col min="12545" max="12546" width="3" style="7" customWidth="1"/>
    <col min="12547" max="12547" width="6" style="7" customWidth="1"/>
    <col min="12548" max="12548" width="12" style="7" customWidth="1"/>
    <col min="12549" max="12550" width="4" style="7" customWidth="1"/>
    <col min="12551" max="12551" width="19" style="7" customWidth="1"/>
    <col min="12552" max="12552" width="12" style="7" customWidth="1"/>
    <col min="12553" max="12556" width="11" style="7" customWidth="1"/>
    <col min="12557" max="12557" width="9" style="7" customWidth="1"/>
    <col min="12558" max="12558" width="2" style="7" customWidth="1"/>
    <col min="12559" max="12559" width="9" style="7" customWidth="1"/>
    <col min="12560" max="12560" width="2" style="7" customWidth="1"/>
    <col min="12561" max="12800" width="9.109375" style="7"/>
    <col min="12801" max="12802" width="3" style="7" customWidth="1"/>
    <col min="12803" max="12803" width="6" style="7" customWidth="1"/>
    <col min="12804" max="12804" width="12" style="7" customWidth="1"/>
    <col min="12805" max="12806" width="4" style="7" customWidth="1"/>
    <col min="12807" max="12807" width="19" style="7" customWidth="1"/>
    <col min="12808" max="12808" width="12" style="7" customWidth="1"/>
    <col min="12809" max="12812" width="11" style="7" customWidth="1"/>
    <col min="12813" max="12813" width="9" style="7" customWidth="1"/>
    <col min="12814" max="12814" width="2" style="7" customWidth="1"/>
    <col min="12815" max="12815" width="9" style="7" customWidth="1"/>
    <col min="12816" max="12816" width="2" style="7" customWidth="1"/>
    <col min="12817" max="13056" width="9.109375" style="7"/>
    <col min="13057" max="13058" width="3" style="7" customWidth="1"/>
    <col min="13059" max="13059" width="6" style="7" customWidth="1"/>
    <col min="13060" max="13060" width="12" style="7" customWidth="1"/>
    <col min="13061" max="13062" width="4" style="7" customWidth="1"/>
    <col min="13063" max="13063" width="19" style="7" customWidth="1"/>
    <col min="13064" max="13064" width="12" style="7" customWidth="1"/>
    <col min="13065" max="13068" width="11" style="7" customWidth="1"/>
    <col min="13069" max="13069" width="9" style="7" customWidth="1"/>
    <col min="13070" max="13070" width="2" style="7" customWidth="1"/>
    <col min="13071" max="13071" width="9" style="7" customWidth="1"/>
    <col min="13072" max="13072" width="2" style="7" customWidth="1"/>
    <col min="13073" max="13312" width="9.109375" style="7"/>
    <col min="13313" max="13314" width="3" style="7" customWidth="1"/>
    <col min="13315" max="13315" width="6" style="7" customWidth="1"/>
    <col min="13316" max="13316" width="12" style="7" customWidth="1"/>
    <col min="13317" max="13318" width="4" style="7" customWidth="1"/>
    <col min="13319" max="13319" width="19" style="7" customWidth="1"/>
    <col min="13320" max="13320" width="12" style="7" customWidth="1"/>
    <col min="13321" max="13324" width="11" style="7" customWidth="1"/>
    <col min="13325" max="13325" width="9" style="7" customWidth="1"/>
    <col min="13326" max="13326" width="2" style="7" customWidth="1"/>
    <col min="13327" max="13327" width="9" style="7" customWidth="1"/>
    <col min="13328" max="13328" width="2" style="7" customWidth="1"/>
    <col min="13329" max="13568" width="9.109375" style="7"/>
    <col min="13569" max="13570" width="3" style="7" customWidth="1"/>
    <col min="13571" max="13571" width="6" style="7" customWidth="1"/>
    <col min="13572" max="13572" width="12" style="7" customWidth="1"/>
    <col min="13573" max="13574" width="4" style="7" customWidth="1"/>
    <col min="13575" max="13575" width="19" style="7" customWidth="1"/>
    <col min="13576" max="13576" width="12" style="7" customWidth="1"/>
    <col min="13577" max="13580" width="11" style="7" customWidth="1"/>
    <col min="13581" max="13581" width="9" style="7" customWidth="1"/>
    <col min="13582" max="13582" width="2" style="7" customWidth="1"/>
    <col min="13583" max="13583" width="9" style="7" customWidth="1"/>
    <col min="13584" max="13584" width="2" style="7" customWidth="1"/>
    <col min="13585" max="13824" width="9.109375" style="7"/>
    <col min="13825" max="13826" width="3" style="7" customWidth="1"/>
    <col min="13827" max="13827" width="6" style="7" customWidth="1"/>
    <col min="13828" max="13828" width="12" style="7" customWidth="1"/>
    <col min="13829" max="13830" width="4" style="7" customWidth="1"/>
    <col min="13831" max="13831" width="19" style="7" customWidth="1"/>
    <col min="13832" max="13832" width="12" style="7" customWidth="1"/>
    <col min="13833" max="13836" width="11" style="7" customWidth="1"/>
    <col min="13837" max="13837" width="9" style="7" customWidth="1"/>
    <col min="13838" max="13838" width="2" style="7" customWidth="1"/>
    <col min="13839" max="13839" width="9" style="7" customWidth="1"/>
    <col min="13840" max="13840" width="2" style="7" customWidth="1"/>
    <col min="13841" max="14080" width="9.109375" style="7"/>
    <col min="14081" max="14082" width="3" style="7" customWidth="1"/>
    <col min="14083" max="14083" width="6" style="7" customWidth="1"/>
    <col min="14084" max="14084" width="12" style="7" customWidth="1"/>
    <col min="14085" max="14086" width="4" style="7" customWidth="1"/>
    <col min="14087" max="14087" width="19" style="7" customWidth="1"/>
    <col min="14088" max="14088" width="12" style="7" customWidth="1"/>
    <col min="14089" max="14092" width="11" style="7" customWidth="1"/>
    <col min="14093" max="14093" width="9" style="7" customWidth="1"/>
    <col min="14094" max="14094" width="2" style="7" customWidth="1"/>
    <col min="14095" max="14095" width="9" style="7" customWidth="1"/>
    <col min="14096" max="14096" width="2" style="7" customWidth="1"/>
    <col min="14097" max="14336" width="9.109375" style="7"/>
    <col min="14337" max="14338" width="3" style="7" customWidth="1"/>
    <col min="14339" max="14339" width="6" style="7" customWidth="1"/>
    <col min="14340" max="14340" width="12" style="7" customWidth="1"/>
    <col min="14341" max="14342" width="4" style="7" customWidth="1"/>
    <col min="14343" max="14343" width="19" style="7" customWidth="1"/>
    <col min="14344" max="14344" width="12" style="7" customWidth="1"/>
    <col min="14345" max="14348" width="11" style="7" customWidth="1"/>
    <col min="14349" max="14349" width="9" style="7" customWidth="1"/>
    <col min="14350" max="14350" width="2" style="7" customWidth="1"/>
    <col min="14351" max="14351" width="9" style="7" customWidth="1"/>
    <col min="14352" max="14352" width="2" style="7" customWidth="1"/>
    <col min="14353" max="14592" width="9.109375" style="7"/>
    <col min="14593" max="14594" width="3" style="7" customWidth="1"/>
    <col min="14595" max="14595" width="6" style="7" customWidth="1"/>
    <col min="14596" max="14596" width="12" style="7" customWidth="1"/>
    <col min="14597" max="14598" width="4" style="7" customWidth="1"/>
    <col min="14599" max="14599" width="19" style="7" customWidth="1"/>
    <col min="14600" max="14600" width="12" style="7" customWidth="1"/>
    <col min="14601" max="14604" width="11" style="7" customWidth="1"/>
    <col min="14605" max="14605" width="9" style="7" customWidth="1"/>
    <col min="14606" max="14606" width="2" style="7" customWidth="1"/>
    <col min="14607" max="14607" width="9" style="7" customWidth="1"/>
    <col min="14608" max="14608" width="2" style="7" customWidth="1"/>
    <col min="14609" max="14848" width="9.109375" style="7"/>
    <col min="14849" max="14850" width="3" style="7" customWidth="1"/>
    <col min="14851" max="14851" width="6" style="7" customWidth="1"/>
    <col min="14852" max="14852" width="12" style="7" customWidth="1"/>
    <col min="14853" max="14854" width="4" style="7" customWidth="1"/>
    <col min="14855" max="14855" width="19" style="7" customWidth="1"/>
    <col min="14856" max="14856" width="12" style="7" customWidth="1"/>
    <col min="14857" max="14860" width="11" style="7" customWidth="1"/>
    <col min="14861" max="14861" width="9" style="7" customWidth="1"/>
    <col min="14862" max="14862" width="2" style="7" customWidth="1"/>
    <col min="14863" max="14863" width="9" style="7" customWidth="1"/>
    <col min="14864" max="14864" width="2" style="7" customWidth="1"/>
    <col min="14865" max="15104" width="9.109375" style="7"/>
    <col min="15105" max="15106" width="3" style="7" customWidth="1"/>
    <col min="15107" max="15107" width="6" style="7" customWidth="1"/>
    <col min="15108" max="15108" width="12" style="7" customWidth="1"/>
    <col min="15109" max="15110" width="4" style="7" customWidth="1"/>
    <col min="15111" max="15111" width="19" style="7" customWidth="1"/>
    <col min="15112" max="15112" width="12" style="7" customWidth="1"/>
    <col min="15113" max="15116" width="11" style="7" customWidth="1"/>
    <col min="15117" max="15117" width="9" style="7" customWidth="1"/>
    <col min="15118" max="15118" width="2" style="7" customWidth="1"/>
    <col min="15119" max="15119" width="9" style="7" customWidth="1"/>
    <col min="15120" max="15120" width="2" style="7" customWidth="1"/>
    <col min="15121" max="15360" width="9.109375" style="7"/>
    <col min="15361" max="15362" width="3" style="7" customWidth="1"/>
    <col min="15363" max="15363" width="6" style="7" customWidth="1"/>
    <col min="15364" max="15364" width="12" style="7" customWidth="1"/>
    <col min="15365" max="15366" width="4" style="7" customWidth="1"/>
    <col min="15367" max="15367" width="19" style="7" customWidth="1"/>
    <col min="15368" max="15368" width="12" style="7" customWidth="1"/>
    <col min="15369" max="15372" width="11" style="7" customWidth="1"/>
    <col min="15373" max="15373" width="9" style="7" customWidth="1"/>
    <col min="15374" max="15374" width="2" style="7" customWidth="1"/>
    <col min="15375" max="15375" width="9" style="7" customWidth="1"/>
    <col min="15376" max="15376" width="2" style="7" customWidth="1"/>
    <col min="15377" max="15616" width="9.109375" style="7"/>
    <col min="15617" max="15618" width="3" style="7" customWidth="1"/>
    <col min="15619" max="15619" width="6" style="7" customWidth="1"/>
    <col min="15620" max="15620" width="12" style="7" customWidth="1"/>
    <col min="15621" max="15622" width="4" style="7" customWidth="1"/>
    <col min="15623" max="15623" width="19" style="7" customWidth="1"/>
    <col min="15624" max="15624" width="12" style="7" customWidth="1"/>
    <col min="15625" max="15628" width="11" style="7" customWidth="1"/>
    <col min="15629" max="15629" width="9" style="7" customWidth="1"/>
    <col min="15630" max="15630" width="2" style="7" customWidth="1"/>
    <col min="15631" max="15631" width="9" style="7" customWidth="1"/>
    <col min="15632" max="15632" width="2" style="7" customWidth="1"/>
    <col min="15633" max="15872" width="9.109375" style="7"/>
    <col min="15873" max="15874" width="3" style="7" customWidth="1"/>
    <col min="15875" max="15875" width="6" style="7" customWidth="1"/>
    <col min="15876" max="15876" width="12" style="7" customWidth="1"/>
    <col min="15877" max="15878" width="4" style="7" customWidth="1"/>
    <col min="15879" max="15879" width="19" style="7" customWidth="1"/>
    <col min="15880" max="15880" width="12" style="7" customWidth="1"/>
    <col min="15881" max="15884" width="11" style="7" customWidth="1"/>
    <col min="15885" max="15885" width="9" style="7" customWidth="1"/>
    <col min="15886" max="15886" width="2" style="7" customWidth="1"/>
    <col min="15887" max="15887" width="9" style="7" customWidth="1"/>
    <col min="15888" max="15888" width="2" style="7" customWidth="1"/>
    <col min="15889" max="16128" width="9.109375" style="7"/>
    <col min="16129" max="16130" width="3" style="7" customWidth="1"/>
    <col min="16131" max="16131" width="6" style="7" customWidth="1"/>
    <col min="16132" max="16132" width="12" style="7" customWidth="1"/>
    <col min="16133" max="16134" width="4" style="7" customWidth="1"/>
    <col min="16135" max="16135" width="19" style="7" customWidth="1"/>
    <col min="16136" max="16136" width="12" style="7" customWidth="1"/>
    <col min="16137" max="16140" width="11" style="7" customWidth="1"/>
    <col min="16141" max="16141" width="9" style="7" customWidth="1"/>
    <col min="16142" max="16142" width="2" style="7" customWidth="1"/>
    <col min="16143" max="16143" width="9" style="7" customWidth="1"/>
    <col min="16144" max="16144" width="2" style="7" customWidth="1"/>
    <col min="16145" max="16384" width="9.109375" style="7"/>
  </cols>
  <sheetData>
    <row r="1" spans="2:16" ht="0.9" customHeight="1"/>
    <row r="2" spans="2:16" ht="8.1" customHeight="1">
      <c r="G2" s="36" t="s">
        <v>111</v>
      </c>
      <c r="H2" s="37"/>
      <c r="I2" s="37"/>
      <c r="J2" s="37"/>
      <c r="K2" s="37"/>
    </row>
    <row r="3" spans="2:16" ht="15" customHeight="1">
      <c r="G3" s="37"/>
      <c r="H3" s="37"/>
      <c r="I3" s="37"/>
      <c r="J3" s="37"/>
      <c r="K3" s="37"/>
      <c r="M3" s="15" t="s">
        <v>105</v>
      </c>
      <c r="N3" s="38">
        <v>42906.600300925929</v>
      </c>
      <c r="O3" s="39"/>
    </row>
    <row r="4" spans="2:16" ht="24.9" customHeight="1">
      <c r="G4" s="37"/>
      <c r="H4" s="37"/>
      <c r="I4" s="37"/>
      <c r="J4" s="37"/>
      <c r="K4" s="37"/>
    </row>
    <row r="5" spans="2:16" ht="22.5" customHeight="1"/>
    <row r="6" spans="2:16" ht="15.9" customHeight="1"/>
    <row r="7" spans="2:16" ht="15" customHeight="1">
      <c r="B7" s="40" t="s">
        <v>104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2:16" ht="7.5" customHeight="1"/>
    <row r="9" spans="2:16" ht="24.9" customHeight="1">
      <c r="B9" s="42" t="s">
        <v>40</v>
      </c>
      <c r="C9" s="33"/>
      <c r="D9" s="19" t="s">
        <v>39</v>
      </c>
      <c r="E9" s="32" t="s">
        <v>38</v>
      </c>
      <c r="F9" s="43"/>
      <c r="G9" s="33"/>
      <c r="H9" s="19" t="s">
        <v>37</v>
      </c>
      <c r="I9" s="19" t="s">
        <v>36</v>
      </c>
      <c r="J9" s="19" t="s">
        <v>35</v>
      </c>
      <c r="K9" s="19" t="s">
        <v>34</v>
      </c>
      <c r="L9" s="19" t="s">
        <v>33</v>
      </c>
      <c r="M9" s="32" t="s">
        <v>32</v>
      </c>
      <c r="N9" s="33"/>
      <c r="O9" s="32" t="s">
        <v>31</v>
      </c>
      <c r="P9" s="33"/>
    </row>
    <row r="10" spans="2:16" ht="15.75" customHeight="1">
      <c r="B10" s="31">
        <v>11000</v>
      </c>
      <c r="C10" s="29"/>
      <c r="D10" s="18">
        <v>1001</v>
      </c>
      <c r="E10" s="34" t="s">
        <v>59</v>
      </c>
      <c r="F10" s="35"/>
      <c r="G10" s="29"/>
      <c r="H10" s="16">
        <v>157433</v>
      </c>
      <c r="I10" s="20">
        <v>157433</v>
      </c>
      <c r="J10" s="20">
        <v>11429.4</v>
      </c>
      <c r="K10" s="20">
        <v>1612.6000000000004</v>
      </c>
      <c r="L10" s="20">
        <v>22858.799999999999</v>
      </c>
      <c r="M10" s="30">
        <v>3225.2000000000007</v>
      </c>
      <c r="N10" s="29"/>
      <c r="O10" s="30">
        <v>134574.20000000001</v>
      </c>
      <c r="P10" s="29"/>
    </row>
    <row r="11" spans="2:16" ht="15.75" customHeight="1">
      <c r="B11" s="31">
        <v>11000</v>
      </c>
      <c r="C11" s="29"/>
      <c r="D11" s="18">
        <v>1002</v>
      </c>
      <c r="E11" s="34" t="s">
        <v>58</v>
      </c>
      <c r="F11" s="35"/>
      <c r="G11" s="29"/>
      <c r="H11" s="20" t="s">
        <v>27</v>
      </c>
      <c r="I11" s="20" t="s">
        <v>27</v>
      </c>
      <c r="J11" s="20">
        <v>1612.92</v>
      </c>
      <c r="K11" s="17">
        <v>-1612.92</v>
      </c>
      <c r="L11" s="20">
        <v>3225.84</v>
      </c>
      <c r="M11" s="28">
        <v>-3225.84</v>
      </c>
      <c r="N11" s="29"/>
      <c r="O11" s="28">
        <v>-3225.84</v>
      </c>
      <c r="P11" s="29"/>
    </row>
    <row r="12" spans="2:16" ht="15.75" customHeight="1">
      <c r="B12" s="31">
        <v>17000</v>
      </c>
      <c r="C12" s="29"/>
      <c r="D12" s="18">
        <v>1708</v>
      </c>
      <c r="E12" s="34" t="s">
        <v>95</v>
      </c>
      <c r="F12" s="35"/>
      <c r="G12" s="29"/>
      <c r="H12" s="16" t="s">
        <v>27</v>
      </c>
      <c r="I12" s="20" t="s">
        <v>27</v>
      </c>
      <c r="J12" s="20">
        <v>112.5</v>
      </c>
      <c r="K12" s="17">
        <v>-112.5</v>
      </c>
      <c r="L12" s="20">
        <v>112.5</v>
      </c>
      <c r="M12" s="28">
        <v>-112.5</v>
      </c>
      <c r="N12" s="29"/>
      <c r="O12" s="28">
        <v>-112.5</v>
      </c>
      <c r="P12" s="29"/>
    </row>
    <row r="13" spans="2:16" ht="15.75" customHeight="1">
      <c r="B13" s="31">
        <v>30000</v>
      </c>
      <c r="C13" s="29"/>
      <c r="D13" s="18">
        <v>3003</v>
      </c>
      <c r="E13" s="34" t="s">
        <v>66</v>
      </c>
      <c r="F13" s="35"/>
      <c r="G13" s="29"/>
      <c r="H13" s="16">
        <v>2391</v>
      </c>
      <c r="I13" s="20">
        <v>2391</v>
      </c>
      <c r="J13" s="20">
        <v>126.9</v>
      </c>
      <c r="K13" s="20">
        <v>72.099999999999994</v>
      </c>
      <c r="L13" s="20">
        <v>483.3</v>
      </c>
      <c r="M13" s="28">
        <v>-284.3</v>
      </c>
      <c r="N13" s="29"/>
      <c r="O13" s="30">
        <v>1907.7</v>
      </c>
      <c r="P13" s="29"/>
    </row>
    <row r="14" spans="2:16" ht="15.75" customHeight="1">
      <c r="B14" s="31">
        <v>31000</v>
      </c>
      <c r="C14" s="29"/>
      <c r="D14" s="18">
        <v>3101</v>
      </c>
      <c r="E14" s="34" t="s">
        <v>90</v>
      </c>
      <c r="F14" s="35"/>
      <c r="G14" s="29"/>
      <c r="H14" s="16">
        <v>270</v>
      </c>
      <c r="I14" s="20">
        <v>270</v>
      </c>
      <c r="J14" s="20" t="s">
        <v>27</v>
      </c>
      <c r="K14" s="20">
        <v>23</v>
      </c>
      <c r="L14" s="20" t="s">
        <v>27</v>
      </c>
      <c r="M14" s="30">
        <v>46</v>
      </c>
      <c r="N14" s="29"/>
      <c r="O14" s="30">
        <v>270</v>
      </c>
      <c r="P14" s="29"/>
    </row>
    <row r="15" spans="2:16" ht="15.75" customHeight="1">
      <c r="B15" s="31">
        <v>31000</v>
      </c>
      <c r="C15" s="29"/>
      <c r="D15" s="18">
        <v>3102</v>
      </c>
      <c r="E15" s="34" t="s">
        <v>89</v>
      </c>
      <c r="F15" s="35"/>
      <c r="G15" s="29"/>
      <c r="H15" s="16">
        <v>2500</v>
      </c>
      <c r="I15" s="20">
        <v>2500</v>
      </c>
      <c r="J15" s="20">
        <v>322.13</v>
      </c>
      <c r="K15" s="17">
        <v>-114.13</v>
      </c>
      <c r="L15" s="20">
        <v>471.46</v>
      </c>
      <c r="M15" s="28">
        <v>-55.460000000000036</v>
      </c>
      <c r="N15" s="29"/>
      <c r="O15" s="30">
        <v>2028.54</v>
      </c>
      <c r="P15" s="29"/>
    </row>
    <row r="16" spans="2:16" ht="15.75" customHeight="1">
      <c r="B16" s="31">
        <v>31000</v>
      </c>
      <c r="C16" s="29"/>
      <c r="D16" s="18">
        <v>3103</v>
      </c>
      <c r="E16" s="34" t="s">
        <v>88</v>
      </c>
      <c r="F16" s="35"/>
      <c r="G16" s="29"/>
      <c r="H16" s="16">
        <v>135</v>
      </c>
      <c r="I16" s="20">
        <v>135</v>
      </c>
      <c r="J16" s="20" t="s">
        <v>27</v>
      </c>
      <c r="K16" s="20">
        <v>11</v>
      </c>
      <c r="L16" s="20" t="s">
        <v>27</v>
      </c>
      <c r="M16" s="30">
        <v>22</v>
      </c>
      <c r="N16" s="29"/>
      <c r="O16" s="30">
        <v>135</v>
      </c>
      <c r="P16" s="29"/>
    </row>
    <row r="17" spans="2:16" ht="15.75" customHeight="1">
      <c r="B17" s="31">
        <v>31000</v>
      </c>
      <c r="C17" s="29"/>
      <c r="D17" s="18">
        <v>3104</v>
      </c>
      <c r="E17" s="34" t="s">
        <v>103</v>
      </c>
      <c r="F17" s="35"/>
      <c r="G17" s="29"/>
      <c r="H17" s="16">
        <v>306</v>
      </c>
      <c r="I17" s="20">
        <v>306</v>
      </c>
      <c r="J17" s="20" t="s">
        <v>27</v>
      </c>
      <c r="K17" s="20">
        <v>26</v>
      </c>
      <c r="L17" s="20" t="s">
        <v>27</v>
      </c>
      <c r="M17" s="30">
        <v>52</v>
      </c>
      <c r="N17" s="29"/>
      <c r="O17" s="30">
        <v>306</v>
      </c>
      <c r="P17" s="29"/>
    </row>
    <row r="18" spans="2:16" ht="15.75" customHeight="1">
      <c r="B18" s="31">
        <v>32000</v>
      </c>
      <c r="C18" s="29"/>
      <c r="D18" s="18">
        <v>3201</v>
      </c>
      <c r="E18" s="34" t="s">
        <v>86</v>
      </c>
      <c r="F18" s="35"/>
      <c r="G18" s="29"/>
      <c r="H18" s="16">
        <v>2000</v>
      </c>
      <c r="I18" s="20">
        <v>2000</v>
      </c>
      <c r="J18" s="20">
        <v>0</v>
      </c>
      <c r="K18" s="20">
        <v>167</v>
      </c>
      <c r="L18" s="20">
        <v>16.670000000000002</v>
      </c>
      <c r="M18" s="30">
        <v>317.33</v>
      </c>
      <c r="N18" s="29"/>
      <c r="O18" s="30">
        <v>1983.33</v>
      </c>
      <c r="P18" s="29"/>
    </row>
    <row r="19" spans="2:16" ht="15.75" customHeight="1">
      <c r="B19" s="31">
        <v>32000</v>
      </c>
      <c r="C19" s="29"/>
      <c r="D19" s="18">
        <v>3202</v>
      </c>
      <c r="E19" s="34" t="s">
        <v>85</v>
      </c>
      <c r="F19" s="35"/>
      <c r="G19" s="29"/>
      <c r="H19" s="16">
        <v>510</v>
      </c>
      <c r="I19" s="20">
        <v>510</v>
      </c>
      <c r="J19" s="20" t="s">
        <v>27</v>
      </c>
      <c r="K19" s="20">
        <v>43</v>
      </c>
      <c r="L19" s="20" t="s">
        <v>27</v>
      </c>
      <c r="M19" s="30">
        <v>86</v>
      </c>
      <c r="N19" s="29"/>
      <c r="O19" s="30">
        <v>510</v>
      </c>
      <c r="P19" s="29"/>
    </row>
    <row r="20" spans="2:16" ht="15.75" customHeight="1">
      <c r="B20" s="31">
        <v>32000</v>
      </c>
      <c r="C20" s="29"/>
      <c r="D20" s="18">
        <v>3203</v>
      </c>
      <c r="E20" s="34" t="s">
        <v>84</v>
      </c>
      <c r="F20" s="35"/>
      <c r="G20" s="29"/>
      <c r="H20" s="16">
        <v>200</v>
      </c>
      <c r="I20" s="20">
        <v>200</v>
      </c>
      <c r="J20" s="20">
        <v>0</v>
      </c>
      <c r="K20" s="20">
        <v>17</v>
      </c>
      <c r="L20" s="20">
        <v>12</v>
      </c>
      <c r="M20" s="30">
        <v>22</v>
      </c>
      <c r="N20" s="29"/>
      <c r="O20" s="30">
        <v>188</v>
      </c>
      <c r="P20" s="29"/>
    </row>
    <row r="21" spans="2:16" ht="15.75" customHeight="1">
      <c r="B21" s="31">
        <v>36000</v>
      </c>
      <c r="C21" s="29"/>
      <c r="D21" s="18">
        <v>3602</v>
      </c>
      <c r="E21" s="34" t="s">
        <v>82</v>
      </c>
      <c r="F21" s="35"/>
      <c r="G21" s="29"/>
      <c r="H21" s="16">
        <v>1140</v>
      </c>
      <c r="I21" s="20">
        <v>1140</v>
      </c>
      <c r="J21" s="20" t="s">
        <v>27</v>
      </c>
      <c r="K21" s="20">
        <v>95</v>
      </c>
      <c r="L21" s="20" t="s">
        <v>27</v>
      </c>
      <c r="M21" s="30">
        <v>190</v>
      </c>
      <c r="N21" s="29"/>
      <c r="O21" s="30">
        <v>1140</v>
      </c>
      <c r="P21" s="29"/>
    </row>
    <row r="22" spans="2:16" ht="15.75" customHeight="1">
      <c r="B22" s="31">
        <v>45050</v>
      </c>
      <c r="C22" s="29"/>
      <c r="D22" s="18">
        <v>4551</v>
      </c>
      <c r="E22" s="34" t="s">
        <v>101</v>
      </c>
      <c r="F22" s="35"/>
      <c r="G22" s="29"/>
      <c r="H22" s="20">
        <v>618872</v>
      </c>
      <c r="I22" s="20">
        <v>618872</v>
      </c>
      <c r="J22" s="20">
        <v>0</v>
      </c>
      <c r="K22" s="20">
        <v>309436</v>
      </c>
      <c r="L22" s="20">
        <v>181934</v>
      </c>
      <c r="M22" s="30">
        <v>0</v>
      </c>
      <c r="N22" s="29"/>
      <c r="O22" s="30">
        <v>436938</v>
      </c>
      <c r="P22" s="29"/>
    </row>
    <row r="23" spans="2:16" ht="15.75" customHeight="1">
      <c r="B23" s="31">
        <v>45090</v>
      </c>
      <c r="C23" s="29"/>
      <c r="D23" s="18">
        <v>4597</v>
      </c>
      <c r="E23" s="34" t="s">
        <v>30</v>
      </c>
      <c r="F23" s="35"/>
      <c r="G23" s="29"/>
      <c r="H23" s="20" t="s">
        <v>27</v>
      </c>
      <c r="I23" s="20" t="s">
        <v>27</v>
      </c>
      <c r="J23" s="20">
        <v>0</v>
      </c>
      <c r="K23" s="20">
        <v>0</v>
      </c>
      <c r="L23" s="17">
        <v>-21.27</v>
      </c>
      <c r="M23" s="30">
        <v>21.27</v>
      </c>
      <c r="N23" s="29"/>
      <c r="O23" s="30">
        <v>21.27</v>
      </c>
      <c r="P23" s="29"/>
    </row>
    <row r="24" spans="2:16" ht="15.75" customHeight="1">
      <c r="B24" s="31">
        <v>46020</v>
      </c>
      <c r="C24" s="29"/>
      <c r="D24" s="18">
        <v>4621</v>
      </c>
      <c r="E24" s="34" t="s">
        <v>74</v>
      </c>
      <c r="F24" s="35"/>
      <c r="G24" s="29"/>
      <c r="H24" s="20" t="s">
        <v>27</v>
      </c>
      <c r="I24" s="20" t="s">
        <v>27</v>
      </c>
      <c r="J24" s="20">
        <v>21.27</v>
      </c>
      <c r="K24" s="17">
        <v>-21.27</v>
      </c>
      <c r="L24" s="20">
        <v>21.27</v>
      </c>
      <c r="M24" s="28">
        <v>-21.27</v>
      </c>
      <c r="N24" s="29"/>
      <c r="O24" s="28">
        <v>-21.27</v>
      </c>
      <c r="P24" s="29"/>
    </row>
    <row r="25" spans="2:16" ht="15.75" customHeight="1">
      <c r="B25" s="31">
        <v>48005</v>
      </c>
      <c r="C25" s="29"/>
      <c r="D25" s="18">
        <v>4804</v>
      </c>
      <c r="E25" s="34" t="s">
        <v>99</v>
      </c>
      <c r="F25" s="35"/>
      <c r="G25" s="29"/>
      <c r="H25" s="20" t="s">
        <v>27</v>
      </c>
      <c r="I25" s="20" t="s">
        <v>27</v>
      </c>
      <c r="J25" s="20">
        <v>0</v>
      </c>
      <c r="K25" s="20">
        <v>0</v>
      </c>
      <c r="L25" s="20">
        <v>1057.5</v>
      </c>
      <c r="M25" s="28">
        <v>-1057.5</v>
      </c>
      <c r="N25" s="29"/>
      <c r="O25" s="28">
        <v>-1057.5</v>
      </c>
      <c r="P25" s="29"/>
    </row>
    <row r="26" spans="2:16" ht="15" customHeight="1">
      <c r="B26" s="44"/>
      <c r="C26" s="45"/>
      <c r="D26" s="21"/>
      <c r="E26" s="46" t="s">
        <v>28</v>
      </c>
      <c r="F26" s="47"/>
      <c r="G26" s="48"/>
      <c r="H26" s="23">
        <v>785757</v>
      </c>
      <c r="I26" s="23">
        <v>785757</v>
      </c>
      <c r="J26" s="23">
        <v>13625.12</v>
      </c>
      <c r="K26" s="23">
        <v>309641.88</v>
      </c>
      <c r="L26" s="23">
        <v>210172.07</v>
      </c>
      <c r="M26" s="50">
        <v>-775.06999999999948</v>
      </c>
      <c r="N26" s="48"/>
      <c r="O26" s="49">
        <v>575584.93000000005</v>
      </c>
      <c r="P26" s="48"/>
    </row>
    <row r="27" spans="2:16" ht="38.4" customHeight="1"/>
    <row r="28" spans="2:16" ht="15" customHeight="1">
      <c r="B28" s="40" t="s">
        <v>98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2:16" ht="7.5" customHeight="1"/>
    <row r="30" spans="2:16" ht="24.9" customHeight="1">
      <c r="B30" s="42" t="s">
        <v>40</v>
      </c>
      <c r="C30" s="33"/>
      <c r="D30" s="19" t="s">
        <v>39</v>
      </c>
      <c r="E30" s="32" t="s">
        <v>38</v>
      </c>
      <c r="F30" s="43"/>
      <c r="G30" s="33"/>
      <c r="H30" s="19" t="s">
        <v>37</v>
      </c>
      <c r="I30" s="19" t="s">
        <v>36</v>
      </c>
      <c r="J30" s="19" t="s">
        <v>35</v>
      </c>
      <c r="K30" s="19" t="s">
        <v>34</v>
      </c>
      <c r="L30" s="19" t="s">
        <v>33</v>
      </c>
      <c r="M30" s="32" t="s">
        <v>32</v>
      </c>
      <c r="N30" s="33"/>
      <c r="O30" s="32" t="s">
        <v>31</v>
      </c>
      <c r="P30" s="33"/>
    </row>
    <row r="31" spans="2:16" ht="15.75" customHeight="1">
      <c r="B31" s="31">
        <v>11000</v>
      </c>
      <c r="C31" s="29"/>
      <c r="D31" s="18">
        <v>1001</v>
      </c>
      <c r="E31" s="34" t="s">
        <v>59</v>
      </c>
      <c r="F31" s="35"/>
      <c r="G31" s="29"/>
      <c r="H31" s="16">
        <v>628077</v>
      </c>
      <c r="I31" s="20">
        <v>628077</v>
      </c>
      <c r="J31" s="20">
        <v>51905.74</v>
      </c>
      <c r="K31" s="20">
        <v>122.26000000000204</v>
      </c>
      <c r="L31" s="20">
        <v>105004.47</v>
      </c>
      <c r="M31" s="28">
        <v>-948.47000000000116</v>
      </c>
      <c r="N31" s="29"/>
      <c r="O31" s="30">
        <v>523072.53</v>
      </c>
      <c r="P31" s="29"/>
    </row>
    <row r="32" spans="2:16" ht="15.75" customHeight="1">
      <c r="B32" s="31">
        <v>11000</v>
      </c>
      <c r="C32" s="29"/>
      <c r="D32" s="18">
        <v>1002</v>
      </c>
      <c r="E32" s="34" t="s">
        <v>58</v>
      </c>
      <c r="F32" s="35"/>
      <c r="G32" s="29"/>
      <c r="H32" s="20" t="s">
        <v>27</v>
      </c>
      <c r="I32" s="20" t="s">
        <v>27</v>
      </c>
      <c r="J32" s="20">
        <v>7413.08</v>
      </c>
      <c r="K32" s="17">
        <v>-7413.08</v>
      </c>
      <c r="L32" s="20">
        <v>14996.38</v>
      </c>
      <c r="M32" s="28">
        <v>-14996.38</v>
      </c>
      <c r="N32" s="29"/>
      <c r="O32" s="28">
        <v>-14996.38</v>
      </c>
      <c r="P32" s="29"/>
    </row>
    <row r="33" spans="2:16" ht="15.75" customHeight="1">
      <c r="B33" s="31">
        <v>17000</v>
      </c>
      <c r="C33" s="29"/>
      <c r="D33" s="18">
        <v>1705</v>
      </c>
      <c r="E33" s="34" t="s">
        <v>112</v>
      </c>
      <c r="F33" s="35"/>
      <c r="G33" s="29"/>
      <c r="H33" s="16" t="s">
        <v>27</v>
      </c>
      <c r="I33" s="20" t="s">
        <v>27</v>
      </c>
      <c r="J33" s="20">
        <v>0</v>
      </c>
      <c r="K33" s="20">
        <v>0</v>
      </c>
      <c r="L33" s="20">
        <v>0</v>
      </c>
      <c r="M33" s="30">
        <v>0</v>
      </c>
      <c r="N33" s="29"/>
      <c r="O33" s="30">
        <v>0</v>
      </c>
      <c r="P33" s="29"/>
    </row>
    <row r="34" spans="2:16" ht="15.75" customHeight="1">
      <c r="B34" s="31">
        <v>17000</v>
      </c>
      <c r="C34" s="29"/>
      <c r="D34" s="18">
        <v>1706</v>
      </c>
      <c r="E34" s="34" t="s">
        <v>48</v>
      </c>
      <c r="F34" s="35"/>
      <c r="G34" s="29"/>
      <c r="H34" s="16">
        <v>5856</v>
      </c>
      <c r="I34" s="20">
        <v>5856</v>
      </c>
      <c r="J34" s="20">
        <v>475</v>
      </c>
      <c r="K34" s="17">
        <v>-475</v>
      </c>
      <c r="L34" s="20">
        <v>475</v>
      </c>
      <c r="M34" s="28">
        <v>-475</v>
      </c>
      <c r="N34" s="29"/>
      <c r="O34" s="30">
        <v>5381</v>
      </c>
      <c r="P34" s="29"/>
    </row>
    <row r="35" spans="2:16" ht="15.75" customHeight="1">
      <c r="B35" s="31">
        <v>17000</v>
      </c>
      <c r="C35" s="29"/>
      <c r="D35" s="18">
        <v>1708</v>
      </c>
      <c r="E35" s="34" t="s">
        <v>95</v>
      </c>
      <c r="F35" s="35"/>
      <c r="G35" s="29"/>
      <c r="H35" s="16">
        <v>5100</v>
      </c>
      <c r="I35" s="20">
        <v>5100</v>
      </c>
      <c r="J35" s="20">
        <v>195</v>
      </c>
      <c r="K35" s="17">
        <v>-195</v>
      </c>
      <c r="L35" s="20">
        <v>921</v>
      </c>
      <c r="M35" s="28">
        <v>-921</v>
      </c>
      <c r="N35" s="29"/>
      <c r="O35" s="30">
        <v>4179</v>
      </c>
      <c r="P35" s="29"/>
    </row>
    <row r="36" spans="2:16" ht="15.75" customHeight="1">
      <c r="B36" s="31">
        <v>17020</v>
      </c>
      <c r="C36" s="29"/>
      <c r="D36" s="18">
        <v>1721</v>
      </c>
      <c r="E36" s="34" t="s">
        <v>94</v>
      </c>
      <c r="F36" s="35"/>
      <c r="G36" s="29"/>
      <c r="H36" s="16">
        <v>3000</v>
      </c>
      <c r="I36" s="20">
        <v>3000</v>
      </c>
      <c r="J36" s="20" t="s">
        <v>27</v>
      </c>
      <c r="K36" s="20">
        <v>0</v>
      </c>
      <c r="L36" s="20" t="s">
        <v>27</v>
      </c>
      <c r="M36" s="30">
        <v>0</v>
      </c>
      <c r="N36" s="29"/>
      <c r="O36" s="30">
        <v>3000</v>
      </c>
      <c r="P36" s="29"/>
    </row>
    <row r="37" spans="2:16" ht="15.75" customHeight="1">
      <c r="B37" s="31">
        <v>25000</v>
      </c>
      <c r="C37" s="29"/>
      <c r="D37" s="18">
        <v>2501</v>
      </c>
      <c r="E37" s="34" t="s">
        <v>113</v>
      </c>
      <c r="F37" s="35"/>
      <c r="G37" s="29"/>
      <c r="H37" s="20" t="s">
        <v>27</v>
      </c>
      <c r="I37" s="20">
        <v>0</v>
      </c>
      <c r="J37" s="20">
        <v>20681.64</v>
      </c>
      <c r="K37" s="20">
        <v>0.36000000000058208</v>
      </c>
      <c r="L37" s="20">
        <v>20681.64</v>
      </c>
      <c r="M37" s="30">
        <v>0.36000000000058208</v>
      </c>
      <c r="N37" s="29"/>
      <c r="O37" s="28">
        <v>-20681.64</v>
      </c>
      <c r="P37" s="29"/>
    </row>
    <row r="38" spans="2:16" ht="15.75" customHeight="1">
      <c r="B38" s="31">
        <v>25000</v>
      </c>
      <c r="C38" s="29"/>
      <c r="D38" s="18">
        <v>2505</v>
      </c>
      <c r="E38" s="34" t="s">
        <v>47</v>
      </c>
      <c r="F38" s="35"/>
      <c r="G38" s="29"/>
      <c r="H38" s="16">
        <v>5000</v>
      </c>
      <c r="I38" s="20">
        <v>5000</v>
      </c>
      <c r="J38" s="20">
        <v>288</v>
      </c>
      <c r="K38" s="17">
        <v>-288</v>
      </c>
      <c r="L38" s="20">
        <v>364.1</v>
      </c>
      <c r="M38" s="28">
        <v>-364.1</v>
      </c>
      <c r="N38" s="29"/>
      <c r="O38" s="30">
        <v>4635.8999999999996</v>
      </c>
      <c r="P38" s="29"/>
    </row>
    <row r="39" spans="2:16" ht="15.75" customHeight="1">
      <c r="B39" s="31">
        <v>30000</v>
      </c>
      <c r="C39" s="29"/>
      <c r="D39" s="18">
        <v>3001</v>
      </c>
      <c r="E39" s="34" t="s">
        <v>93</v>
      </c>
      <c r="F39" s="35"/>
      <c r="G39" s="29"/>
      <c r="H39" s="16">
        <v>1380</v>
      </c>
      <c r="I39" s="20">
        <v>1380</v>
      </c>
      <c r="J39" s="20" t="s">
        <v>27</v>
      </c>
      <c r="K39" s="20">
        <v>115</v>
      </c>
      <c r="L39" s="20" t="s">
        <v>27</v>
      </c>
      <c r="M39" s="30">
        <v>230</v>
      </c>
      <c r="N39" s="29"/>
      <c r="O39" s="30">
        <v>1380</v>
      </c>
      <c r="P39" s="29"/>
    </row>
    <row r="40" spans="2:16" ht="15.75" customHeight="1">
      <c r="B40" s="31">
        <v>30000</v>
      </c>
      <c r="C40" s="29"/>
      <c r="D40" s="18">
        <v>3002</v>
      </c>
      <c r="E40" s="34" t="s">
        <v>92</v>
      </c>
      <c r="F40" s="35"/>
      <c r="G40" s="29"/>
      <c r="H40" s="16">
        <v>273</v>
      </c>
      <c r="I40" s="20">
        <v>273</v>
      </c>
      <c r="J40" s="20" t="s">
        <v>27</v>
      </c>
      <c r="K40" s="20">
        <v>23</v>
      </c>
      <c r="L40" s="20" t="s">
        <v>27</v>
      </c>
      <c r="M40" s="30">
        <v>23</v>
      </c>
      <c r="N40" s="29"/>
      <c r="O40" s="30">
        <v>273</v>
      </c>
      <c r="P40" s="29"/>
    </row>
    <row r="41" spans="2:16" ht="15.75" customHeight="1">
      <c r="B41" s="31">
        <v>30000</v>
      </c>
      <c r="C41" s="29"/>
      <c r="D41" s="18">
        <v>3003</v>
      </c>
      <c r="E41" s="34" t="s">
        <v>66</v>
      </c>
      <c r="F41" s="35"/>
      <c r="G41" s="29"/>
      <c r="H41" s="16">
        <v>4236</v>
      </c>
      <c r="I41" s="20">
        <v>4236</v>
      </c>
      <c r="J41" s="20">
        <v>156</v>
      </c>
      <c r="K41" s="20">
        <v>197</v>
      </c>
      <c r="L41" s="20">
        <v>183.95</v>
      </c>
      <c r="M41" s="30">
        <v>169.05</v>
      </c>
      <c r="N41" s="29"/>
      <c r="O41" s="30">
        <v>4052.05</v>
      </c>
      <c r="P41" s="29"/>
    </row>
    <row r="42" spans="2:16" ht="15.75" customHeight="1">
      <c r="B42" s="31">
        <v>30000</v>
      </c>
      <c r="C42" s="29"/>
      <c r="D42" s="18">
        <v>3004</v>
      </c>
      <c r="E42" s="34" t="s">
        <v>91</v>
      </c>
      <c r="F42" s="35"/>
      <c r="G42" s="29"/>
      <c r="H42" s="16" t="s">
        <v>27</v>
      </c>
      <c r="I42" s="20" t="s">
        <v>27</v>
      </c>
      <c r="J42" s="20">
        <v>9.120000000000001</v>
      </c>
      <c r="K42" s="17">
        <v>-9.120000000000001</v>
      </c>
      <c r="L42" s="20">
        <v>9.120000000000001</v>
      </c>
      <c r="M42" s="28">
        <v>-9.120000000000001</v>
      </c>
      <c r="N42" s="29"/>
      <c r="O42" s="28">
        <v>-9.120000000000001</v>
      </c>
      <c r="P42" s="29"/>
    </row>
    <row r="43" spans="2:16" ht="15.75" customHeight="1">
      <c r="B43" s="31">
        <v>31000</v>
      </c>
      <c r="C43" s="29"/>
      <c r="D43" s="18">
        <v>3102</v>
      </c>
      <c r="E43" s="34" t="s">
        <v>89</v>
      </c>
      <c r="F43" s="35"/>
      <c r="G43" s="29"/>
      <c r="H43" s="16">
        <v>5000</v>
      </c>
      <c r="I43" s="20">
        <v>5000</v>
      </c>
      <c r="J43" s="20">
        <v>411.19</v>
      </c>
      <c r="K43" s="20">
        <v>5.8100000000000023</v>
      </c>
      <c r="L43" s="20">
        <v>580.89</v>
      </c>
      <c r="M43" s="30">
        <v>253.11</v>
      </c>
      <c r="N43" s="29"/>
      <c r="O43" s="30">
        <v>4419.1099999999997</v>
      </c>
      <c r="P43" s="29"/>
    </row>
    <row r="44" spans="2:16" ht="15.75" customHeight="1">
      <c r="B44" s="31">
        <v>32000</v>
      </c>
      <c r="C44" s="29"/>
      <c r="D44" s="18">
        <v>3201</v>
      </c>
      <c r="E44" s="34" t="s">
        <v>86</v>
      </c>
      <c r="F44" s="35"/>
      <c r="G44" s="29"/>
      <c r="H44" s="16">
        <v>3381</v>
      </c>
      <c r="I44" s="20">
        <v>3381</v>
      </c>
      <c r="J44" s="20">
        <v>59.58</v>
      </c>
      <c r="K44" s="20">
        <v>222.42</v>
      </c>
      <c r="L44" s="20">
        <v>59.58</v>
      </c>
      <c r="M44" s="30">
        <v>504.42</v>
      </c>
      <c r="N44" s="29"/>
      <c r="O44" s="30">
        <v>3321.42</v>
      </c>
      <c r="P44" s="29"/>
    </row>
    <row r="45" spans="2:16" ht="15.75" customHeight="1">
      <c r="B45" s="31">
        <v>32000</v>
      </c>
      <c r="C45" s="29"/>
      <c r="D45" s="18">
        <v>3202</v>
      </c>
      <c r="E45" s="34" t="s">
        <v>85</v>
      </c>
      <c r="F45" s="35"/>
      <c r="G45" s="29"/>
      <c r="H45" s="16">
        <v>1451</v>
      </c>
      <c r="I45" s="20">
        <v>1451</v>
      </c>
      <c r="J45" s="20">
        <v>0</v>
      </c>
      <c r="K45" s="20">
        <v>121</v>
      </c>
      <c r="L45" s="20">
        <v>7.39</v>
      </c>
      <c r="M45" s="30">
        <v>234.61</v>
      </c>
      <c r="N45" s="29"/>
      <c r="O45" s="30">
        <v>1443.61</v>
      </c>
      <c r="P45" s="29"/>
    </row>
    <row r="46" spans="2:16" ht="15.75" customHeight="1">
      <c r="B46" s="31">
        <v>32000</v>
      </c>
      <c r="C46" s="29"/>
      <c r="D46" s="18">
        <v>3203</v>
      </c>
      <c r="E46" s="34" t="s">
        <v>84</v>
      </c>
      <c r="F46" s="35"/>
      <c r="G46" s="29"/>
      <c r="H46" s="16">
        <v>200</v>
      </c>
      <c r="I46" s="20">
        <v>200</v>
      </c>
      <c r="J46" s="20">
        <v>2</v>
      </c>
      <c r="K46" s="20">
        <v>15</v>
      </c>
      <c r="L46" s="20">
        <v>12</v>
      </c>
      <c r="M46" s="30">
        <v>22</v>
      </c>
      <c r="N46" s="29"/>
      <c r="O46" s="30">
        <v>188</v>
      </c>
      <c r="P46" s="29"/>
    </row>
    <row r="47" spans="2:16" ht="15.75" customHeight="1">
      <c r="B47" s="31">
        <v>36000</v>
      </c>
      <c r="C47" s="29"/>
      <c r="D47" s="18">
        <v>3601</v>
      </c>
      <c r="E47" s="34" t="s">
        <v>83</v>
      </c>
      <c r="F47" s="35"/>
      <c r="G47" s="29"/>
      <c r="H47" s="16">
        <v>48</v>
      </c>
      <c r="I47" s="20">
        <v>48</v>
      </c>
      <c r="J47" s="20" t="s">
        <v>27</v>
      </c>
      <c r="K47" s="20">
        <v>0</v>
      </c>
      <c r="L47" s="20" t="s">
        <v>27</v>
      </c>
      <c r="M47" s="30">
        <v>0</v>
      </c>
      <c r="N47" s="29"/>
      <c r="O47" s="30">
        <v>48</v>
      </c>
      <c r="P47" s="29"/>
    </row>
    <row r="48" spans="2:16" ht="15.75" customHeight="1">
      <c r="B48" s="31">
        <v>36000</v>
      </c>
      <c r="C48" s="29"/>
      <c r="D48" s="18">
        <v>3602</v>
      </c>
      <c r="E48" s="34" t="s">
        <v>82</v>
      </c>
      <c r="F48" s="35"/>
      <c r="G48" s="29"/>
      <c r="H48" s="16">
        <v>648</v>
      </c>
      <c r="I48" s="20">
        <v>648</v>
      </c>
      <c r="J48" s="20" t="s">
        <v>27</v>
      </c>
      <c r="K48" s="20">
        <v>54</v>
      </c>
      <c r="L48" s="20" t="s">
        <v>27</v>
      </c>
      <c r="M48" s="30">
        <v>108</v>
      </c>
      <c r="N48" s="29"/>
      <c r="O48" s="30">
        <v>648</v>
      </c>
      <c r="P48" s="29"/>
    </row>
    <row r="49" spans="2:16" ht="15.75" customHeight="1">
      <c r="B49" s="31">
        <v>40030</v>
      </c>
      <c r="C49" s="29"/>
      <c r="D49" s="18">
        <v>4031</v>
      </c>
      <c r="E49" s="34" t="s">
        <v>81</v>
      </c>
      <c r="F49" s="35"/>
      <c r="G49" s="29"/>
      <c r="H49" s="16">
        <v>2601</v>
      </c>
      <c r="I49" s="20">
        <v>2601</v>
      </c>
      <c r="J49" s="20" t="s">
        <v>27</v>
      </c>
      <c r="K49" s="20">
        <v>0</v>
      </c>
      <c r="L49" s="20" t="s">
        <v>27</v>
      </c>
      <c r="M49" s="30">
        <v>0</v>
      </c>
      <c r="N49" s="29"/>
      <c r="O49" s="30">
        <v>2601</v>
      </c>
      <c r="P49" s="29"/>
    </row>
    <row r="50" spans="2:16" ht="15.75" customHeight="1">
      <c r="B50" s="31">
        <v>40030</v>
      </c>
      <c r="C50" s="29"/>
      <c r="D50" s="18">
        <v>4032</v>
      </c>
      <c r="E50" s="34" t="s">
        <v>80</v>
      </c>
      <c r="F50" s="35"/>
      <c r="G50" s="29"/>
      <c r="H50" s="16">
        <v>2601</v>
      </c>
      <c r="I50" s="20">
        <v>2601</v>
      </c>
      <c r="J50" s="20" t="s">
        <v>27</v>
      </c>
      <c r="K50" s="20">
        <v>0</v>
      </c>
      <c r="L50" s="20" t="s">
        <v>27</v>
      </c>
      <c r="M50" s="30">
        <v>0</v>
      </c>
      <c r="N50" s="29"/>
      <c r="O50" s="30">
        <v>2601</v>
      </c>
      <c r="P50" s="29"/>
    </row>
    <row r="51" spans="2:16" ht="15.75" customHeight="1">
      <c r="B51" s="31">
        <v>40030</v>
      </c>
      <c r="C51" s="29"/>
      <c r="D51" s="18">
        <v>4039</v>
      </c>
      <c r="E51" s="34" t="s">
        <v>46</v>
      </c>
      <c r="F51" s="35"/>
      <c r="G51" s="29"/>
      <c r="H51" s="16">
        <v>5000</v>
      </c>
      <c r="I51" s="20">
        <v>5000</v>
      </c>
      <c r="J51" s="20" t="s">
        <v>27</v>
      </c>
      <c r="K51" s="20">
        <v>417</v>
      </c>
      <c r="L51" s="20" t="s">
        <v>27</v>
      </c>
      <c r="M51" s="30">
        <v>834</v>
      </c>
      <c r="N51" s="29"/>
      <c r="O51" s="30">
        <v>5000</v>
      </c>
      <c r="P51" s="29"/>
    </row>
    <row r="52" spans="2:16" ht="15.75" customHeight="1">
      <c r="B52" s="31">
        <v>42000</v>
      </c>
      <c r="C52" s="29"/>
      <c r="D52" s="18">
        <v>4203</v>
      </c>
      <c r="E52" s="34" t="s">
        <v>45</v>
      </c>
      <c r="F52" s="35"/>
      <c r="G52" s="29"/>
      <c r="H52" s="16">
        <v>10000</v>
      </c>
      <c r="I52" s="20">
        <v>10000</v>
      </c>
      <c r="J52" s="20">
        <v>31.18</v>
      </c>
      <c r="K52" s="20">
        <v>801.82</v>
      </c>
      <c r="L52" s="20">
        <v>31.18</v>
      </c>
      <c r="M52" s="30">
        <v>1634.82</v>
      </c>
      <c r="N52" s="29"/>
      <c r="O52" s="30">
        <v>9968.82</v>
      </c>
      <c r="P52" s="29"/>
    </row>
    <row r="53" spans="2:16" ht="15.75" customHeight="1">
      <c r="B53" s="31">
        <v>42000</v>
      </c>
      <c r="C53" s="29"/>
      <c r="D53" s="18">
        <v>4204</v>
      </c>
      <c r="E53" s="34" t="s">
        <v>54</v>
      </c>
      <c r="F53" s="35"/>
      <c r="G53" s="29"/>
      <c r="H53" s="16">
        <v>1457</v>
      </c>
      <c r="I53" s="20">
        <v>1457</v>
      </c>
      <c r="J53" s="20">
        <v>0</v>
      </c>
      <c r="K53" s="20">
        <v>121</v>
      </c>
      <c r="L53" s="20">
        <v>7.09</v>
      </c>
      <c r="M53" s="30">
        <v>234.91</v>
      </c>
      <c r="N53" s="29"/>
      <c r="O53" s="30">
        <v>1449.91</v>
      </c>
      <c r="P53" s="29"/>
    </row>
    <row r="54" spans="2:16" ht="15.75" customHeight="1">
      <c r="B54" s="31">
        <v>42000</v>
      </c>
      <c r="C54" s="29"/>
      <c r="D54" s="18">
        <v>4205</v>
      </c>
      <c r="E54" s="34" t="s">
        <v>78</v>
      </c>
      <c r="F54" s="35"/>
      <c r="G54" s="29"/>
      <c r="H54" s="16">
        <v>520</v>
      </c>
      <c r="I54" s="20">
        <v>520</v>
      </c>
      <c r="J54" s="20" t="s">
        <v>27</v>
      </c>
      <c r="K54" s="20">
        <v>43</v>
      </c>
      <c r="L54" s="20" t="s">
        <v>27</v>
      </c>
      <c r="M54" s="30">
        <v>86</v>
      </c>
      <c r="N54" s="29"/>
      <c r="O54" s="30">
        <v>520</v>
      </c>
      <c r="P54" s="29"/>
    </row>
    <row r="55" spans="2:16" ht="15.75" customHeight="1">
      <c r="B55" s="31">
        <v>45020</v>
      </c>
      <c r="C55" s="29"/>
      <c r="D55" s="18">
        <v>4521</v>
      </c>
      <c r="E55" s="34" t="s">
        <v>65</v>
      </c>
      <c r="F55" s="35"/>
      <c r="G55" s="29"/>
      <c r="H55" s="16">
        <v>20000</v>
      </c>
      <c r="I55" s="20">
        <v>20000</v>
      </c>
      <c r="J55" s="20" t="s">
        <v>27</v>
      </c>
      <c r="K55" s="20">
        <v>1667</v>
      </c>
      <c r="L55" s="20" t="s">
        <v>27</v>
      </c>
      <c r="M55" s="30">
        <v>3334</v>
      </c>
      <c r="N55" s="29"/>
      <c r="O55" s="30">
        <v>20000</v>
      </c>
      <c r="P55" s="29"/>
    </row>
    <row r="56" spans="2:16" ht="15.75" customHeight="1">
      <c r="B56" s="31">
        <v>45090</v>
      </c>
      <c r="C56" s="29"/>
      <c r="D56" s="18">
        <v>4593</v>
      </c>
      <c r="E56" s="34" t="s">
        <v>76</v>
      </c>
      <c r="F56" s="35"/>
      <c r="G56" s="29"/>
      <c r="H56" s="16">
        <v>3000</v>
      </c>
      <c r="I56" s="20">
        <v>3000</v>
      </c>
      <c r="J56" s="20">
        <v>0</v>
      </c>
      <c r="K56" s="20">
        <v>0</v>
      </c>
      <c r="L56" s="20">
        <v>750.17</v>
      </c>
      <c r="M56" s="28">
        <v>-750.17</v>
      </c>
      <c r="N56" s="29"/>
      <c r="O56" s="30">
        <v>2249.83</v>
      </c>
      <c r="P56" s="29"/>
    </row>
    <row r="57" spans="2:16" ht="15.75" customHeight="1">
      <c r="B57" s="31">
        <v>45090</v>
      </c>
      <c r="C57" s="29"/>
      <c r="D57" s="18">
        <v>4597</v>
      </c>
      <c r="E57" s="34" t="s">
        <v>30</v>
      </c>
      <c r="F57" s="35"/>
      <c r="G57" s="29"/>
      <c r="H57" s="20">
        <v>1344192</v>
      </c>
      <c r="I57" s="20">
        <v>1344192</v>
      </c>
      <c r="J57" s="20">
        <v>0</v>
      </c>
      <c r="K57" s="20">
        <v>0</v>
      </c>
      <c r="L57" s="17">
        <v>-24.39</v>
      </c>
      <c r="M57" s="30">
        <v>24.39</v>
      </c>
      <c r="N57" s="29"/>
      <c r="O57" s="30">
        <v>1344216.39</v>
      </c>
      <c r="P57" s="29"/>
    </row>
    <row r="58" spans="2:16" ht="15.75" customHeight="1">
      <c r="B58" s="31">
        <v>46000</v>
      </c>
      <c r="C58" s="29"/>
      <c r="D58" s="18">
        <v>4601</v>
      </c>
      <c r="E58" s="34" t="s">
        <v>63</v>
      </c>
      <c r="F58" s="35"/>
      <c r="G58" s="29"/>
      <c r="H58" s="16">
        <v>5000</v>
      </c>
      <c r="I58" s="20">
        <v>5000</v>
      </c>
      <c r="J58" s="20">
        <v>49</v>
      </c>
      <c r="K58" s="17">
        <v>-49</v>
      </c>
      <c r="L58" s="20">
        <v>49</v>
      </c>
      <c r="M58" s="28">
        <v>-49</v>
      </c>
      <c r="N58" s="29"/>
      <c r="O58" s="30">
        <v>4951</v>
      </c>
      <c r="P58" s="29"/>
    </row>
    <row r="59" spans="2:16" ht="15.75" customHeight="1">
      <c r="B59" s="31">
        <v>46010</v>
      </c>
      <c r="C59" s="29"/>
      <c r="D59" s="18">
        <v>4602</v>
      </c>
      <c r="E59" s="34" t="s">
        <v>75</v>
      </c>
      <c r="F59" s="35"/>
      <c r="G59" s="29"/>
      <c r="H59" s="16">
        <v>7177</v>
      </c>
      <c r="I59" s="20">
        <v>7177</v>
      </c>
      <c r="J59" s="20">
        <v>0</v>
      </c>
      <c r="K59" s="20">
        <v>0</v>
      </c>
      <c r="L59" s="20">
        <v>11138.4</v>
      </c>
      <c r="M59" s="28">
        <v>-3961.3999999999996</v>
      </c>
      <c r="N59" s="29"/>
      <c r="O59" s="28">
        <v>-3961.3999999999996</v>
      </c>
      <c r="P59" s="29"/>
    </row>
    <row r="60" spans="2:16" ht="15.75" customHeight="1">
      <c r="B60" s="31">
        <v>46020</v>
      </c>
      <c r="C60" s="29"/>
      <c r="D60" s="18">
        <v>4621</v>
      </c>
      <c r="E60" s="34" t="s">
        <v>74</v>
      </c>
      <c r="F60" s="35"/>
      <c r="G60" s="29"/>
      <c r="H60" s="20" t="s">
        <v>27</v>
      </c>
      <c r="I60" s="20" t="s">
        <v>27</v>
      </c>
      <c r="J60" s="20">
        <v>0</v>
      </c>
      <c r="K60" s="20">
        <v>0</v>
      </c>
      <c r="L60" s="20">
        <v>0</v>
      </c>
      <c r="M60" s="30">
        <v>0</v>
      </c>
      <c r="N60" s="29"/>
      <c r="O60" s="30">
        <v>0</v>
      </c>
      <c r="P60" s="29"/>
    </row>
    <row r="61" spans="2:16" ht="15.75" customHeight="1">
      <c r="B61" s="31">
        <v>47010</v>
      </c>
      <c r="C61" s="29"/>
      <c r="D61" s="18">
        <v>4702</v>
      </c>
      <c r="E61" s="34" t="s">
        <v>73</v>
      </c>
      <c r="F61" s="35"/>
      <c r="G61" s="29"/>
      <c r="H61" s="16">
        <v>1000</v>
      </c>
      <c r="I61" s="20">
        <v>1000</v>
      </c>
      <c r="J61" s="20">
        <v>0</v>
      </c>
      <c r="K61" s="20">
        <v>0</v>
      </c>
      <c r="L61" s="17">
        <v>-103.14</v>
      </c>
      <c r="M61" s="30">
        <v>103.14</v>
      </c>
      <c r="N61" s="29"/>
      <c r="O61" s="30">
        <v>1103.1400000000001</v>
      </c>
      <c r="P61" s="29"/>
    </row>
    <row r="62" spans="2:16" ht="15.75" customHeight="1">
      <c r="B62" s="31">
        <v>48060</v>
      </c>
      <c r="C62" s="29"/>
      <c r="D62" s="18">
        <v>0</v>
      </c>
      <c r="E62" s="34" t="s">
        <v>114</v>
      </c>
      <c r="F62" s="35"/>
      <c r="G62" s="29"/>
      <c r="H62" s="20" t="s">
        <v>27</v>
      </c>
      <c r="I62" s="20" t="s">
        <v>27</v>
      </c>
      <c r="J62" s="20">
        <v>0</v>
      </c>
      <c r="K62" s="20">
        <v>0</v>
      </c>
      <c r="L62" s="20">
        <v>4.3899999999999997</v>
      </c>
      <c r="M62" s="28">
        <v>-4.3899999999999997</v>
      </c>
      <c r="N62" s="29"/>
      <c r="O62" s="28">
        <v>-4.3899999999999997</v>
      </c>
      <c r="P62" s="29"/>
    </row>
    <row r="63" spans="2:16" ht="15.75" customHeight="1">
      <c r="B63" s="31">
        <v>48060</v>
      </c>
      <c r="C63" s="29"/>
      <c r="D63" s="18">
        <v>4862</v>
      </c>
      <c r="E63" s="34" t="s">
        <v>72</v>
      </c>
      <c r="F63" s="35"/>
      <c r="G63" s="29"/>
      <c r="H63" s="16">
        <v>3500</v>
      </c>
      <c r="I63" s="20">
        <v>3500</v>
      </c>
      <c r="J63" s="20" t="s">
        <v>27</v>
      </c>
      <c r="K63" s="20">
        <v>0</v>
      </c>
      <c r="L63" s="20" t="s">
        <v>27</v>
      </c>
      <c r="M63" s="30">
        <v>1800</v>
      </c>
      <c r="N63" s="29"/>
      <c r="O63" s="30">
        <v>3500</v>
      </c>
      <c r="P63" s="29"/>
    </row>
    <row r="64" spans="2:16" ht="15.75" customHeight="1">
      <c r="B64" s="31">
        <v>48060</v>
      </c>
      <c r="C64" s="29"/>
      <c r="D64" s="18">
        <v>4863</v>
      </c>
      <c r="E64" s="34" t="s">
        <v>44</v>
      </c>
      <c r="F64" s="35"/>
      <c r="G64" s="29"/>
      <c r="H64" s="16">
        <v>30000</v>
      </c>
      <c r="I64" s="20">
        <v>30000</v>
      </c>
      <c r="J64" s="20">
        <v>0</v>
      </c>
      <c r="K64" s="20">
        <v>2000</v>
      </c>
      <c r="L64" s="20">
        <v>0</v>
      </c>
      <c r="M64" s="30">
        <v>22000</v>
      </c>
      <c r="N64" s="29"/>
      <c r="O64" s="30">
        <v>30000</v>
      </c>
      <c r="P64" s="29"/>
    </row>
    <row r="65" spans="2:16" ht="15.75" customHeight="1">
      <c r="B65" s="31">
        <v>48070</v>
      </c>
      <c r="C65" s="29"/>
      <c r="D65" s="18">
        <v>0</v>
      </c>
      <c r="E65" s="34" t="s">
        <v>71</v>
      </c>
      <c r="F65" s="35"/>
      <c r="G65" s="29"/>
      <c r="H65" s="16">
        <v>4000</v>
      </c>
      <c r="I65" s="20">
        <v>4000</v>
      </c>
      <c r="J65" s="20" t="s">
        <v>27</v>
      </c>
      <c r="K65" s="20">
        <v>0</v>
      </c>
      <c r="L65" s="20" t="s">
        <v>27</v>
      </c>
      <c r="M65" s="30">
        <v>0</v>
      </c>
      <c r="N65" s="29"/>
      <c r="O65" s="30">
        <v>4000</v>
      </c>
      <c r="P65" s="29"/>
    </row>
    <row r="66" spans="2:16" ht="15.75" customHeight="1">
      <c r="B66" s="31">
        <v>48080</v>
      </c>
      <c r="C66" s="29"/>
      <c r="D66" s="18">
        <v>0</v>
      </c>
      <c r="E66" s="34" t="s">
        <v>43</v>
      </c>
      <c r="F66" s="35"/>
      <c r="G66" s="29"/>
      <c r="H66" s="16">
        <v>1500</v>
      </c>
      <c r="I66" s="20">
        <v>1500</v>
      </c>
      <c r="J66" s="20">
        <v>32.85</v>
      </c>
      <c r="K66" s="17">
        <v>-32.85</v>
      </c>
      <c r="L66" s="20">
        <v>123.46</v>
      </c>
      <c r="M66" s="28">
        <v>-123.46</v>
      </c>
      <c r="N66" s="29"/>
      <c r="O66" s="30">
        <v>1376.54</v>
      </c>
      <c r="P66" s="29"/>
    </row>
    <row r="67" spans="2:16" ht="15.75" customHeight="1">
      <c r="B67" s="31">
        <v>66050</v>
      </c>
      <c r="C67" s="29"/>
      <c r="D67" s="18">
        <v>6652</v>
      </c>
      <c r="E67" s="34" t="s">
        <v>70</v>
      </c>
      <c r="F67" s="35"/>
      <c r="G67" s="29"/>
      <c r="H67" s="20" t="s">
        <v>27</v>
      </c>
      <c r="I67" s="20" t="s">
        <v>27</v>
      </c>
      <c r="J67" s="17">
        <v>-13</v>
      </c>
      <c r="K67" s="20">
        <v>13</v>
      </c>
      <c r="L67" s="17">
        <v>-26</v>
      </c>
      <c r="M67" s="30">
        <v>26</v>
      </c>
      <c r="N67" s="29"/>
      <c r="O67" s="30">
        <v>26</v>
      </c>
      <c r="P67" s="29"/>
    </row>
    <row r="68" spans="2:16" ht="15.75" customHeight="1">
      <c r="B68" s="31">
        <v>66050</v>
      </c>
      <c r="C68" s="29"/>
      <c r="D68" s="18">
        <v>6663</v>
      </c>
      <c r="E68" s="34" t="s">
        <v>69</v>
      </c>
      <c r="F68" s="35"/>
      <c r="G68" s="29"/>
      <c r="H68" s="17">
        <v>-527000</v>
      </c>
      <c r="I68" s="17">
        <v>-527000</v>
      </c>
      <c r="J68" s="17">
        <v>-263500</v>
      </c>
      <c r="K68" s="20">
        <v>263500</v>
      </c>
      <c r="L68" s="20">
        <v>0</v>
      </c>
      <c r="M68" s="30">
        <v>0</v>
      </c>
      <c r="N68" s="29"/>
      <c r="O68" s="28">
        <v>-527000</v>
      </c>
      <c r="P68" s="29"/>
    </row>
    <row r="69" spans="2:16" ht="15" customHeight="1">
      <c r="B69" s="44"/>
      <c r="C69" s="45"/>
      <c r="D69" s="21"/>
      <c r="E69" s="46" t="s">
        <v>28</v>
      </c>
      <c r="F69" s="47"/>
      <c r="G69" s="48"/>
      <c r="H69" s="23">
        <v>1578198</v>
      </c>
      <c r="I69" s="23">
        <v>1578198</v>
      </c>
      <c r="J69" s="22">
        <v>-181803.62</v>
      </c>
      <c r="K69" s="23">
        <v>260976.62</v>
      </c>
      <c r="L69" s="23">
        <v>155245.68</v>
      </c>
      <c r="M69" s="49">
        <v>9019.32</v>
      </c>
      <c r="N69" s="48"/>
      <c r="O69" s="49">
        <v>1422952.3199999998</v>
      </c>
      <c r="P69" s="48"/>
    </row>
    <row r="70" spans="2:16" ht="38.4" customHeight="1"/>
    <row r="71" spans="2:16" ht="15" customHeight="1">
      <c r="B71" s="40" t="s">
        <v>68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2:16" ht="7.5" customHeight="1"/>
    <row r="73" spans="2:16" ht="24.9" customHeight="1">
      <c r="B73" s="42" t="s">
        <v>40</v>
      </c>
      <c r="C73" s="33"/>
      <c r="D73" s="19" t="s">
        <v>39</v>
      </c>
      <c r="E73" s="32" t="s">
        <v>38</v>
      </c>
      <c r="F73" s="43"/>
      <c r="G73" s="33"/>
      <c r="H73" s="19" t="s">
        <v>37</v>
      </c>
      <c r="I73" s="19" t="s">
        <v>36</v>
      </c>
      <c r="J73" s="19" t="s">
        <v>35</v>
      </c>
      <c r="K73" s="19" t="s">
        <v>34</v>
      </c>
      <c r="L73" s="19" t="s">
        <v>33</v>
      </c>
      <c r="M73" s="32" t="s">
        <v>32</v>
      </c>
      <c r="N73" s="33"/>
      <c r="O73" s="32" t="s">
        <v>31</v>
      </c>
      <c r="P73" s="33"/>
    </row>
    <row r="74" spans="2:16" ht="15.75" customHeight="1">
      <c r="B74" s="31">
        <v>30000</v>
      </c>
      <c r="C74" s="29"/>
      <c r="D74" s="18">
        <v>3003</v>
      </c>
      <c r="E74" s="34" t="s">
        <v>66</v>
      </c>
      <c r="F74" s="35"/>
      <c r="G74" s="29"/>
      <c r="H74" s="16">
        <v>2500</v>
      </c>
      <c r="I74" s="20">
        <v>2500</v>
      </c>
      <c r="J74" s="20">
        <v>0</v>
      </c>
      <c r="K74" s="20">
        <v>208</v>
      </c>
      <c r="L74" s="20">
        <v>90</v>
      </c>
      <c r="M74" s="30">
        <v>118</v>
      </c>
      <c r="N74" s="29"/>
      <c r="O74" s="30">
        <v>2410</v>
      </c>
      <c r="P74" s="29"/>
    </row>
    <row r="75" spans="2:16" ht="15.75" customHeight="1">
      <c r="B75" s="31">
        <v>48060</v>
      </c>
      <c r="C75" s="29"/>
      <c r="D75" s="18">
        <v>4863</v>
      </c>
      <c r="E75" s="34" t="s">
        <v>44</v>
      </c>
      <c r="F75" s="35"/>
      <c r="G75" s="29"/>
      <c r="H75" s="20" t="s">
        <v>27</v>
      </c>
      <c r="I75" s="20" t="s">
        <v>27</v>
      </c>
      <c r="J75" s="20">
        <v>700</v>
      </c>
      <c r="K75" s="17">
        <v>-700</v>
      </c>
      <c r="L75" s="20">
        <v>700</v>
      </c>
      <c r="M75" s="28">
        <v>-700</v>
      </c>
      <c r="N75" s="29"/>
      <c r="O75" s="28">
        <v>-700</v>
      </c>
      <c r="P75" s="29"/>
    </row>
    <row r="76" spans="2:16" ht="15" customHeight="1">
      <c r="B76" s="44"/>
      <c r="C76" s="45"/>
      <c r="D76" s="21"/>
      <c r="E76" s="46" t="s">
        <v>28</v>
      </c>
      <c r="F76" s="47"/>
      <c r="G76" s="48"/>
      <c r="H76" s="23">
        <v>2500</v>
      </c>
      <c r="I76" s="23">
        <v>2500</v>
      </c>
      <c r="J76" s="23">
        <v>700</v>
      </c>
      <c r="K76" s="22">
        <v>-492</v>
      </c>
      <c r="L76" s="23">
        <v>790</v>
      </c>
      <c r="M76" s="50">
        <v>-582</v>
      </c>
      <c r="N76" s="48"/>
      <c r="O76" s="49">
        <v>1710</v>
      </c>
      <c r="P76" s="48"/>
    </row>
    <row r="77" spans="2:16" ht="38.4" customHeight="1"/>
    <row r="78" spans="2:16" ht="15" customHeight="1">
      <c r="B78" s="40" t="s">
        <v>67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</row>
    <row r="79" spans="2:16" ht="7.5" customHeight="1"/>
    <row r="80" spans="2:16" ht="24.9" customHeight="1">
      <c r="B80" s="42" t="s">
        <v>40</v>
      </c>
      <c r="C80" s="33"/>
      <c r="D80" s="19" t="s">
        <v>39</v>
      </c>
      <c r="E80" s="32" t="s">
        <v>38</v>
      </c>
      <c r="F80" s="43"/>
      <c r="G80" s="33"/>
      <c r="H80" s="19" t="s">
        <v>37</v>
      </c>
      <c r="I80" s="19" t="s">
        <v>36</v>
      </c>
      <c r="J80" s="19" t="s">
        <v>35</v>
      </c>
      <c r="K80" s="19" t="s">
        <v>34</v>
      </c>
      <c r="L80" s="19" t="s">
        <v>33</v>
      </c>
      <c r="M80" s="32" t="s">
        <v>32</v>
      </c>
      <c r="N80" s="33"/>
      <c r="O80" s="32" t="s">
        <v>31</v>
      </c>
      <c r="P80" s="33"/>
    </row>
    <row r="81" spans="2:16" ht="15.75" customHeight="1">
      <c r="B81" s="31">
        <v>30000</v>
      </c>
      <c r="C81" s="29"/>
      <c r="D81" s="18">
        <v>3003</v>
      </c>
      <c r="E81" s="34" t="s">
        <v>66</v>
      </c>
      <c r="F81" s="35"/>
      <c r="G81" s="29"/>
      <c r="H81" s="20" t="s">
        <v>27</v>
      </c>
      <c r="I81" s="20" t="s">
        <v>27</v>
      </c>
      <c r="J81" s="20">
        <v>0</v>
      </c>
      <c r="K81" s="20">
        <v>0</v>
      </c>
      <c r="L81" s="20">
        <v>102.6</v>
      </c>
      <c r="M81" s="28">
        <v>-102.6</v>
      </c>
      <c r="N81" s="29"/>
      <c r="O81" s="28">
        <v>-102.6</v>
      </c>
      <c r="P81" s="29"/>
    </row>
    <row r="82" spans="2:16" ht="15.75" customHeight="1">
      <c r="B82" s="31">
        <v>45020</v>
      </c>
      <c r="C82" s="29"/>
      <c r="D82" s="18">
        <v>4521</v>
      </c>
      <c r="E82" s="34" t="s">
        <v>65</v>
      </c>
      <c r="F82" s="35"/>
      <c r="G82" s="29"/>
      <c r="H82" s="16">
        <v>36000</v>
      </c>
      <c r="I82" s="20">
        <v>36000</v>
      </c>
      <c r="J82" s="20">
        <v>0</v>
      </c>
      <c r="K82" s="20">
        <v>3000</v>
      </c>
      <c r="L82" s="20">
        <v>4618.95</v>
      </c>
      <c r="M82" s="30">
        <v>1381.0500000000002</v>
      </c>
      <c r="N82" s="29"/>
      <c r="O82" s="30">
        <v>31381.05</v>
      </c>
      <c r="P82" s="29"/>
    </row>
    <row r="83" spans="2:16" ht="15.75" customHeight="1">
      <c r="B83" s="31">
        <v>45020</v>
      </c>
      <c r="C83" s="29"/>
      <c r="D83" s="18">
        <v>4524</v>
      </c>
      <c r="E83" s="34" t="s">
        <v>64</v>
      </c>
      <c r="F83" s="35"/>
      <c r="G83" s="29"/>
      <c r="H83" s="20" t="s">
        <v>27</v>
      </c>
      <c r="I83" s="20" t="s">
        <v>27</v>
      </c>
      <c r="J83" s="20">
        <v>0</v>
      </c>
      <c r="K83" s="20">
        <v>0</v>
      </c>
      <c r="L83" s="20">
        <v>366</v>
      </c>
      <c r="M83" s="28">
        <v>-366</v>
      </c>
      <c r="N83" s="29"/>
      <c r="O83" s="28">
        <v>-366</v>
      </c>
      <c r="P83" s="29"/>
    </row>
    <row r="84" spans="2:16" ht="15.75" customHeight="1">
      <c r="B84" s="31">
        <v>45090</v>
      </c>
      <c r="C84" s="29"/>
      <c r="D84" s="18">
        <v>4597</v>
      </c>
      <c r="E84" s="34" t="s">
        <v>30</v>
      </c>
      <c r="F84" s="35"/>
      <c r="G84" s="29"/>
      <c r="H84" s="16">
        <v>14000</v>
      </c>
      <c r="I84" s="20">
        <v>14000</v>
      </c>
      <c r="J84" s="20">
        <v>192.56</v>
      </c>
      <c r="K84" s="17">
        <v>-192.56</v>
      </c>
      <c r="L84" s="20">
        <v>192.56</v>
      </c>
      <c r="M84" s="28">
        <v>-192.56</v>
      </c>
      <c r="N84" s="29"/>
      <c r="O84" s="30">
        <v>13807.44</v>
      </c>
      <c r="P84" s="29"/>
    </row>
    <row r="85" spans="2:16" ht="15" customHeight="1">
      <c r="B85" s="44"/>
      <c r="C85" s="45"/>
      <c r="D85" s="21"/>
      <c r="E85" s="46" t="s">
        <v>28</v>
      </c>
      <c r="F85" s="47"/>
      <c r="G85" s="48"/>
      <c r="H85" s="23">
        <v>50000</v>
      </c>
      <c r="I85" s="23">
        <v>50000</v>
      </c>
      <c r="J85" s="23">
        <v>192.56</v>
      </c>
      <c r="K85" s="23">
        <v>2807.44</v>
      </c>
      <c r="L85" s="23">
        <v>5280.11</v>
      </c>
      <c r="M85" s="49">
        <v>719.89000000000033</v>
      </c>
      <c r="N85" s="48"/>
      <c r="O85" s="49">
        <v>44719.89</v>
      </c>
      <c r="P85" s="48"/>
    </row>
    <row r="86" spans="2:16" ht="38.4" customHeight="1"/>
    <row r="87" spans="2:16" ht="15" customHeight="1">
      <c r="B87" s="40" t="s">
        <v>62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2:16" ht="7.5" customHeight="1"/>
    <row r="89" spans="2:16" ht="24.9" customHeight="1">
      <c r="B89" s="42" t="s">
        <v>40</v>
      </c>
      <c r="C89" s="33"/>
      <c r="D89" s="19" t="s">
        <v>39</v>
      </c>
      <c r="E89" s="32" t="s">
        <v>38</v>
      </c>
      <c r="F89" s="43"/>
      <c r="G89" s="33"/>
      <c r="H89" s="19" t="s">
        <v>37</v>
      </c>
      <c r="I89" s="19" t="s">
        <v>36</v>
      </c>
      <c r="J89" s="19" t="s">
        <v>35</v>
      </c>
      <c r="K89" s="19" t="s">
        <v>34</v>
      </c>
      <c r="L89" s="19" t="s">
        <v>33</v>
      </c>
      <c r="M89" s="32" t="s">
        <v>32</v>
      </c>
      <c r="N89" s="33"/>
      <c r="O89" s="32" t="s">
        <v>31</v>
      </c>
      <c r="P89" s="33"/>
    </row>
    <row r="90" spans="2:16" ht="15.75" customHeight="1">
      <c r="B90" s="31">
        <v>45090</v>
      </c>
      <c r="C90" s="29"/>
      <c r="D90" s="18">
        <v>4597</v>
      </c>
      <c r="E90" s="34" t="s">
        <v>30</v>
      </c>
      <c r="F90" s="35"/>
      <c r="G90" s="29"/>
      <c r="H90" s="20">
        <v>10000</v>
      </c>
      <c r="I90" s="20">
        <v>10000</v>
      </c>
      <c r="J90" s="20">
        <v>0</v>
      </c>
      <c r="K90" s="20">
        <v>0</v>
      </c>
      <c r="L90" s="20">
        <v>2509</v>
      </c>
      <c r="M90" s="28">
        <v>-2509</v>
      </c>
      <c r="N90" s="29"/>
      <c r="O90" s="30">
        <v>7491</v>
      </c>
      <c r="P90" s="29"/>
    </row>
    <row r="91" spans="2:16" ht="15" customHeight="1">
      <c r="B91" s="44"/>
      <c r="C91" s="45"/>
      <c r="D91" s="21"/>
      <c r="E91" s="46" t="s">
        <v>28</v>
      </c>
      <c r="F91" s="47"/>
      <c r="G91" s="48"/>
      <c r="H91" s="23">
        <v>10000</v>
      </c>
      <c r="I91" s="23">
        <v>10000</v>
      </c>
      <c r="J91" s="23">
        <v>0</v>
      </c>
      <c r="K91" s="23">
        <v>0</v>
      </c>
      <c r="L91" s="23">
        <v>2509</v>
      </c>
      <c r="M91" s="50">
        <v>-2509</v>
      </c>
      <c r="N91" s="48"/>
      <c r="O91" s="49">
        <v>7491</v>
      </c>
      <c r="P91" s="48"/>
    </row>
    <row r="92" spans="2:16" ht="38.4" customHeight="1"/>
    <row r="93" spans="2:16" ht="15" customHeight="1">
      <c r="B93" s="40" t="s">
        <v>61</v>
      </c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</row>
    <row r="94" spans="2:16" ht="7.5" customHeight="1"/>
    <row r="95" spans="2:16" ht="24.9" customHeight="1">
      <c r="B95" s="42" t="s">
        <v>40</v>
      </c>
      <c r="C95" s="33"/>
      <c r="D95" s="19" t="s">
        <v>39</v>
      </c>
      <c r="E95" s="32" t="s">
        <v>38</v>
      </c>
      <c r="F95" s="43"/>
      <c r="G95" s="33"/>
      <c r="H95" s="19" t="s">
        <v>37</v>
      </c>
      <c r="I95" s="19" t="s">
        <v>36</v>
      </c>
      <c r="J95" s="19" t="s">
        <v>35</v>
      </c>
      <c r="K95" s="19" t="s">
        <v>34</v>
      </c>
      <c r="L95" s="19" t="s">
        <v>33</v>
      </c>
      <c r="M95" s="32" t="s">
        <v>32</v>
      </c>
      <c r="N95" s="33"/>
      <c r="O95" s="32" t="s">
        <v>31</v>
      </c>
      <c r="P95" s="33"/>
    </row>
    <row r="96" spans="2:16" ht="15.75" customHeight="1">
      <c r="B96" s="31">
        <v>45090</v>
      </c>
      <c r="C96" s="29"/>
      <c r="D96" s="18">
        <v>4597</v>
      </c>
      <c r="E96" s="34" t="s">
        <v>30</v>
      </c>
      <c r="F96" s="35"/>
      <c r="G96" s="29"/>
      <c r="H96" s="20">
        <v>100000</v>
      </c>
      <c r="I96" s="20">
        <v>100000</v>
      </c>
      <c r="J96" s="20">
        <v>7480</v>
      </c>
      <c r="K96" s="17">
        <v>-7480</v>
      </c>
      <c r="L96" s="20">
        <v>0</v>
      </c>
      <c r="M96" s="30">
        <v>0</v>
      </c>
      <c r="N96" s="29"/>
      <c r="O96" s="30">
        <v>100000</v>
      </c>
      <c r="P96" s="29"/>
    </row>
    <row r="97" spans="2:16" ht="15" customHeight="1">
      <c r="B97" s="44"/>
      <c r="C97" s="45"/>
      <c r="D97" s="21"/>
      <c r="E97" s="46" t="s">
        <v>28</v>
      </c>
      <c r="F97" s="47"/>
      <c r="G97" s="48"/>
      <c r="H97" s="23">
        <v>100000</v>
      </c>
      <c r="I97" s="23">
        <v>100000</v>
      </c>
      <c r="J97" s="23">
        <v>7480</v>
      </c>
      <c r="K97" s="22">
        <v>-7480</v>
      </c>
      <c r="L97" s="23">
        <v>0</v>
      </c>
      <c r="M97" s="49">
        <v>0</v>
      </c>
      <c r="N97" s="48"/>
      <c r="O97" s="49">
        <v>100000</v>
      </c>
      <c r="P97" s="48"/>
    </row>
    <row r="98" spans="2:16" ht="38.4" customHeight="1"/>
    <row r="99" spans="2:16" ht="15" customHeight="1">
      <c r="B99" s="40" t="s">
        <v>52</v>
      </c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2:16" ht="7.5" customHeight="1"/>
    <row r="101" spans="2:16" ht="24.9" customHeight="1">
      <c r="B101" s="42" t="s">
        <v>40</v>
      </c>
      <c r="C101" s="33"/>
      <c r="D101" s="19" t="s">
        <v>39</v>
      </c>
      <c r="E101" s="32" t="s">
        <v>38</v>
      </c>
      <c r="F101" s="43"/>
      <c r="G101" s="33"/>
      <c r="H101" s="19" t="s">
        <v>37</v>
      </c>
      <c r="I101" s="19" t="s">
        <v>36</v>
      </c>
      <c r="J101" s="19" t="s">
        <v>35</v>
      </c>
      <c r="K101" s="19" t="s">
        <v>34</v>
      </c>
      <c r="L101" s="19" t="s">
        <v>33</v>
      </c>
      <c r="M101" s="32" t="s">
        <v>32</v>
      </c>
      <c r="N101" s="33"/>
      <c r="O101" s="32" t="s">
        <v>31</v>
      </c>
      <c r="P101" s="33"/>
    </row>
    <row r="102" spans="2:16" ht="15.75" customHeight="1">
      <c r="B102" s="31">
        <v>12500</v>
      </c>
      <c r="C102" s="29"/>
      <c r="D102" s="18">
        <v>1252</v>
      </c>
      <c r="E102" s="34" t="s">
        <v>51</v>
      </c>
      <c r="F102" s="35"/>
      <c r="G102" s="29"/>
      <c r="H102" s="20" t="s">
        <v>27</v>
      </c>
      <c r="I102" s="20" t="s">
        <v>27</v>
      </c>
      <c r="J102" s="20">
        <v>11246.41</v>
      </c>
      <c r="K102" s="17">
        <v>-11246.41</v>
      </c>
      <c r="L102" s="20">
        <v>11246.41</v>
      </c>
      <c r="M102" s="28">
        <v>-11246.41</v>
      </c>
      <c r="N102" s="29"/>
      <c r="O102" s="28">
        <v>-11246.41</v>
      </c>
      <c r="P102" s="29"/>
    </row>
    <row r="103" spans="2:16" ht="15" customHeight="1">
      <c r="B103" s="44"/>
      <c r="C103" s="45"/>
      <c r="D103" s="21"/>
      <c r="E103" s="46" t="s">
        <v>28</v>
      </c>
      <c r="F103" s="47"/>
      <c r="G103" s="48"/>
      <c r="H103" s="23" t="s">
        <v>27</v>
      </c>
      <c r="I103" s="23" t="s">
        <v>27</v>
      </c>
      <c r="J103" s="23">
        <v>11246.41</v>
      </c>
      <c r="K103" s="22">
        <v>-11246.41</v>
      </c>
      <c r="L103" s="23">
        <v>11246.41</v>
      </c>
      <c r="M103" s="50">
        <v>-11246.41</v>
      </c>
      <c r="N103" s="48"/>
      <c r="O103" s="50">
        <v>-11246.41</v>
      </c>
      <c r="P103" s="48"/>
    </row>
    <row r="104" spans="2:16" ht="38.4" customHeight="1"/>
    <row r="105" spans="2:16" ht="15" customHeight="1">
      <c r="B105" s="40" t="s">
        <v>49</v>
      </c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</row>
    <row r="106" spans="2:16" ht="7.5" customHeight="1"/>
    <row r="107" spans="2:16" ht="24.9" customHeight="1">
      <c r="B107" s="42" t="s">
        <v>40</v>
      </c>
      <c r="C107" s="33"/>
      <c r="D107" s="19" t="s">
        <v>39</v>
      </c>
      <c r="E107" s="32" t="s">
        <v>38</v>
      </c>
      <c r="F107" s="43"/>
      <c r="G107" s="33"/>
      <c r="H107" s="19" t="s">
        <v>37</v>
      </c>
      <c r="I107" s="19" t="s">
        <v>36</v>
      </c>
      <c r="J107" s="19" t="s">
        <v>35</v>
      </c>
      <c r="K107" s="19" t="s">
        <v>34</v>
      </c>
      <c r="L107" s="19" t="s">
        <v>33</v>
      </c>
      <c r="M107" s="32" t="s">
        <v>32</v>
      </c>
      <c r="N107" s="33"/>
      <c r="O107" s="32" t="s">
        <v>31</v>
      </c>
      <c r="P107" s="33"/>
    </row>
    <row r="108" spans="2:16" ht="15.75" customHeight="1">
      <c r="B108" s="31">
        <v>25000</v>
      </c>
      <c r="C108" s="29"/>
      <c r="D108" s="18">
        <v>2505</v>
      </c>
      <c r="E108" s="34" t="s">
        <v>47</v>
      </c>
      <c r="F108" s="35"/>
      <c r="G108" s="29"/>
      <c r="H108" s="20" t="s">
        <v>27</v>
      </c>
      <c r="I108" s="20" t="s">
        <v>27</v>
      </c>
      <c r="J108" s="20">
        <v>66</v>
      </c>
      <c r="K108" s="17">
        <v>-66</v>
      </c>
      <c r="L108" s="20">
        <v>66</v>
      </c>
      <c r="M108" s="28">
        <v>-66</v>
      </c>
      <c r="N108" s="29"/>
      <c r="O108" s="28">
        <v>-66</v>
      </c>
      <c r="P108" s="29"/>
    </row>
    <row r="109" spans="2:16" ht="15.75" customHeight="1">
      <c r="B109" s="31">
        <v>32000</v>
      </c>
      <c r="C109" s="29"/>
      <c r="D109" s="18">
        <v>3202</v>
      </c>
      <c r="E109" s="34" t="s">
        <v>85</v>
      </c>
      <c r="F109" s="35"/>
      <c r="G109" s="29"/>
      <c r="H109" s="20" t="s">
        <v>27</v>
      </c>
      <c r="I109" s="20" t="s">
        <v>27</v>
      </c>
      <c r="J109" s="20">
        <v>0</v>
      </c>
      <c r="K109" s="20">
        <v>0</v>
      </c>
      <c r="L109" s="17">
        <v>-33.33</v>
      </c>
      <c r="M109" s="30">
        <v>33.33</v>
      </c>
      <c r="N109" s="29"/>
      <c r="O109" s="30">
        <v>33.33</v>
      </c>
      <c r="P109" s="29"/>
    </row>
    <row r="110" spans="2:16" ht="15.75" customHeight="1">
      <c r="B110" s="31">
        <v>42000</v>
      </c>
      <c r="C110" s="29"/>
      <c r="D110" s="18">
        <v>4203</v>
      </c>
      <c r="E110" s="34" t="s">
        <v>45</v>
      </c>
      <c r="F110" s="35"/>
      <c r="G110" s="29"/>
      <c r="H110" s="20" t="s">
        <v>27</v>
      </c>
      <c r="I110" s="20" t="s">
        <v>27</v>
      </c>
      <c r="J110" s="20">
        <v>2912</v>
      </c>
      <c r="K110" s="17">
        <v>-2912</v>
      </c>
      <c r="L110" s="20">
        <v>2912</v>
      </c>
      <c r="M110" s="28">
        <v>-2912</v>
      </c>
      <c r="N110" s="29"/>
      <c r="O110" s="28">
        <v>-2912</v>
      </c>
      <c r="P110" s="29"/>
    </row>
    <row r="111" spans="2:16" ht="15.75" customHeight="1">
      <c r="B111" s="31">
        <v>45090</v>
      </c>
      <c r="C111" s="29"/>
      <c r="D111" s="18">
        <v>4597</v>
      </c>
      <c r="E111" s="34" t="s">
        <v>30</v>
      </c>
      <c r="F111" s="35"/>
      <c r="G111" s="29"/>
      <c r="H111" s="16">
        <v>30000</v>
      </c>
      <c r="I111" s="20">
        <v>30000</v>
      </c>
      <c r="J111" s="20">
        <v>600</v>
      </c>
      <c r="K111" s="17">
        <v>-600</v>
      </c>
      <c r="L111" s="20">
        <v>0</v>
      </c>
      <c r="M111" s="30">
        <v>0</v>
      </c>
      <c r="N111" s="29"/>
      <c r="O111" s="30">
        <v>30000</v>
      </c>
      <c r="P111" s="29"/>
    </row>
    <row r="112" spans="2:16" ht="15" customHeight="1">
      <c r="B112" s="44"/>
      <c r="C112" s="45"/>
      <c r="D112" s="21"/>
      <c r="E112" s="46" t="s">
        <v>28</v>
      </c>
      <c r="F112" s="47"/>
      <c r="G112" s="48"/>
      <c r="H112" s="23">
        <v>30000</v>
      </c>
      <c r="I112" s="23">
        <v>30000</v>
      </c>
      <c r="J112" s="23">
        <v>3578</v>
      </c>
      <c r="K112" s="22">
        <v>-3578</v>
      </c>
      <c r="L112" s="23">
        <v>2944.67</v>
      </c>
      <c r="M112" s="50">
        <v>-2944.67</v>
      </c>
      <c r="N112" s="48"/>
      <c r="O112" s="49">
        <v>27055.33</v>
      </c>
      <c r="P112" s="48"/>
    </row>
    <row r="113" spans="2:16" ht="38.4" customHeight="1"/>
    <row r="114" spans="2:16" ht="15" customHeight="1">
      <c r="B114" s="40" t="s">
        <v>41</v>
      </c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2:16" ht="7.5" customHeight="1"/>
    <row r="116" spans="2:16" ht="24.9" customHeight="1">
      <c r="B116" s="42" t="s">
        <v>40</v>
      </c>
      <c r="C116" s="33"/>
      <c r="D116" s="19" t="s">
        <v>39</v>
      </c>
      <c r="E116" s="32" t="s">
        <v>38</v>
      </c>
      <c r="F116" s="43"/>
      <c r="G116" s="33"/>
      <c r="H116" s="19" t="s">
        <v>37</v>
      </c>
      <c r="I116" s="19" t="s">
        <v>36</v>
      </c>
      <c r="J116" s="19" t="s">
        <v>35</v>
      </c>
      <c r="K116" s="19" t="s">
        <v>34</v>
      </c>
      <c r="L116" s="19" t="s">
        <v>33</v>
      </c>
      <c r="M116" s="32" t="s">
        <v>32</v>
      </c>
      <c r="N116" s="33"/>
      <c r="O116" s="32" t="s">
        <v>31</v>
      </c>
      <c r="P116" s="33"/>
    </row>
    <row r="117" spans="2:16" ht="15.75" customHeight="1">
      <c r="B117" s="31">
        <v>12500</v>
      </c>
      <c r="C117" s="29"/>
      <c r="D117" s="18">
        <v>1252</v>
      </c>
      <c r="E117" s="34" t="s">
        <v>51</v>
      </c>
      <c r="F117" s="35"/>
      <c r="G117" s="29"/>
      <c r="H117" s="20" t="s">
        <v>27</v>
      </c>
      <c r="I117" s="20" t="s">
        <v>27</v>
      </c>
      <c r="J117" s="20">
        <v>0</v>
      </c>
      <c r="K117" s="20">
        <v>0</v>
      </c>
      <c r="L117" s="20">
        <v>0</v>
      </c>
      <c r="M117" s="30">
        <v>0</v>
      </c>
      <c r="N117" s="29"/>
      <c r="O117" s="30">
        <v>0</v>
      </c>
      <c r="P117" s="29"/>
    </row>
    <row r="118" spans="2:16" ht="15.75" customHeight="1">
      <c r="B118" s="31">
        <v>17000</v>
      </c>
      <c r="C118" s="29"/>
      <c r="D118" s="18">
        <v>1708</v>
      </c>
      <c r="E118" s="34" t="s">
        <v>95</v>
      </c>
      <c r="F118" s="35"/>
      <c r="G118" s="29"/>
      <c r="H118" s="20" t="s">
        <v>27</v>
      </c>
      <c r="I118" s="20" t="s">
        <v>27</v>
      </c>
      <c r="J118" s="20">
        <v>0</v>
      </c>
      <c r="K118" s="20">
        <v>0</v>
      </c>
      <c r="L118" s="20">
        <v>0</v>
      </c>
      <c r="M118" s="30">
        <v>0</v>
      </c>
      <c r="N118" s="29"/>
      <c r="O118" s="30">
        <v>0</v>
      </c>
      <c r="P118" s="29"/>
    </row>
    <row r="119" spans="2:16" ht="15.75" customHeight="1">
      <c r="B119" s="31">
        <v>45060</v>
      </c>
      <c r="C119" s="29"/>
      <c r="D119" s="18">
        <v>0</v>
      </c>
      <c r="E119" s="34" t="s">
        <v>115</v>
      </c>
      <c r="F119" s="35"/>
      <c r="G119" s="29"/>
      <c r="H119" s="20" t="s">
        <v>27</v>
      </c>
      <c r="I119" s="20" t="s">
        <v>27</v>
      </c>
      <c r="J119" s="20">
        <v>10459.56</v>
      </c>
      <c r="K119" s="17">
        <v>-10459.56</v>
      </c>
      <c r="L119" s="20">
        <v>0</v>
      </c>
      <c r="M119" s="30">
        <v>0</v>
      </c>
      <c r="N119" s="29"/>
      <c r="O119" s="30">
        <v>0</v>
      </c>
      <c r="P119" s="29"/>
    </row>
    <row r="120" spans="2:16" ht="15.75" customHeight="1">
      <c r="B120" s="31">
        <v>45090</v>
      </c>
      <c r="C120" s="29"/>
      <c r="D120" s="18">
        <v>4597</v>
      </c>
      <c r="E120" s="34" t="s">
        <v>30</v>
      </c>
      <c r="F120" s="35"/>
      <c r="G120" s="29"/>
      <c r="H120" s="20">
        <v>202987</v>
      </c>
      <c r="I120" s="20">
        <v>202987</v>
      </c>
      <c r="J120" s="20">
        <v>27040.799999999999</v>
      </c>
      <c r="K120" s="17">
        <v>-27040.799999999999</v>
      </c>
      <c r="L120" s="17">
        <v>-0.04</v>
      </c>
      <c r="M120" s="30">
        <v>0.04</v>
      </c>
      <c r="N120" s="29"/>
      <c r="O120" s="30">
        <v>202987.04</v>
      </c>
      <c r="P120" s="29"/>
    </row>
    <row r="121" spans="2:16" ht="15.75" customHeight="1">
      <c r="B121" s="31">
        <v>67000</v>
      </c>
      <c r="C121" s="29"/>
      <c r="D121" s="18">
        <v>6701</v>
      </c>
      <c r="E121" s="34" t="s">
        <v>29</v>
      </c>
      <c r="F121" s="35"/>
      <c r="G121" s="29"/>
      <c r="H121" s="17">
        <v>-202987</v>
      </c>
      <c r="I121" s="17">
        <v>-202987</v>
      </c>
      <c r="J121" s="17">
        <v>-110135</v>
      </c>
      <c r="K121" s="20">
        <v>110135</v>
      </c>
      <c r="L121" s="20">
        <v>0</v>
      </c>
      <c r="M121" s="30">
        <v>0</v>
      </c>
      <c r="N121" s="29"/>
      <c r="O121" s="28">
        <v>-202987</v>
      </c>
      <c r="P121" s="29"/>
    </row>
    <row r="122" spans="2:16" ht="15" customHeight="1">
      <c r="B122" s="44"/>
      <c r="C122" s="45"/>
      <c r="D122" s="21"/>
      <c r="E122" s="46" t="s">
        <v>28</v>
      </c>
      <c r="F122" s="47"/>
      <c r="G122" s="48"/>
      <c r="H122" s="23">
        <v>0</v>
      </c>
      <c r="I122" s="23">
        <v>0</v>
      </c>
      <c r="J122" s="22">
        <v>-72634.64</v>
      </c>
      <c r="K122" s="23">
        <v>72634.64</v>
      </c>
      <c r="L122" s="22">
        <v>-0.04</v>
      </c>
      <c r="M122" s="49">
        <v>0.04</v>
      </c>
      <c r="N122" s="48"/>
      <c r="O122" s="49">
        <v>4.0000000008149073E-2</v>
      </c>
      <c r="P122" s="48"/>
    </row>
  </sheetData>
  <mergeCells count="371">
    <mergeCell ref="G2:K4"/>
    <mergeCell ref="N3:O3"/>
    <mergeCell ref="B7:P7"/>
    <mergeCell ref="B9:C9"/>
    <mergeCell ref="E9:G9"/>
    <mergeCell ref="M9:N9"/>
    <mergeCell ref="O9:P9"/>
    <mergeCell ref="B12:C12"/>
    <mergeCell ref="E12:G12"/>
    <mergeCell ref="M12:N12"/>
    <mergeCell ref="O12:P12"/>
    <mergeCell ref="B13:C13"/>
    <mergeCell ref="E13:G13"/>
    <mergeCell ref="M13:N13"/>
    <mergeCell ref="O13:P13"/>
    <mergeCell ref="B10:C10"/>
    <mergeCell ref="E10:G10"/>
    <mergeCell ref="M10:N10"/>
    <mergeCell ref="O10:P10"/>
    <mergeCell ref="B11:C11"/>
    <mergeCell ref="E11:G11"/>
    <mergeCell ref="M11:N11"/>
    <mergeCell ref="O11:P11"/>
    <mergeCell ref="B16:C16"/>
    <mergeCell ref="E16:G16"/>
    <mergeCell ref="M16:N16"/>
    <mergeCell ref="O16:P16"/>
    <mergeCell ref="B17:C17"/>
    <mergeCell ref="E17:G17"/>
    <mergeCell ref="M17:N17"/>
    <mergeCell ref="O17:P17"/>
    <mergeCell ref="B14:C14"/>
    <mergeCell ref="E14:G14"/>
    <mergeCell ref="M14:N14"/>
    <mergeCell ref="O14:P14"/>
    <mergeCell ref="B15:C15"/>
    <mergeCell ref="E15:G15"/>
    <mergeCell ref="M15:N15"/>
    <mergeCell ref="O15:P15"/>
    <mergeCell ref="B20:C20"/>
    <mergeCell ref="E20:G20"/>
    <mergeCell ref="M20:N20"/>
    <mergeCell ref="O20:P20"/>
    <mergeCell ref="B21:C21"/>
    <mergeCell ref="E21:G21"/>
    <mergeCell ref="M21:N21"/>
    <mergeCell ref="O21:P21"/>
    <mergeCell ref="B18:C18"/>
    <mergeCell ref="E18:G18"/>
    <mergeCell ref="M18:N18"/>
    <mergeCell ref="O18:P18"/>
    <mergeCell ref="B19:C19"/>
    <mergeCell ref="E19:G19"/>
    <mergeCell ref="M19:N19"/>
    <mergeCell ref="O19:P19"/>
    <mergeCell ref="B24:C24"/>
    <mergeCell ref="E24:G24"/>
    <mergeCell ref="M24:N24"/>
    <mergeCell ref="O24:P24"/>
    <mergeCell ref="B25:C25"/>
    <mergeCell ref="E25:G25"/>
    <mergeCell ref="M25:N25"/>
    <mergeCell ref="O25:P25"/>
    <mergeCell ref="B22:C22"/>
    <mergeCell ref="E22:G22"/>
    <mergeCell ref="M22:N22"/>
    <mergeCell ref="O22:P22"/>
    <mergeCell ref="B23:C23"/>
    <mergeCell ref="E23:G23"/>
    <mergeCell ref="M23:N23"/>
    <mergeCell ref="O23:P23"/>
    <mergeCell ref="B31:C31"/>
    <mergeCell ref="E31:G31"/>
    <mergeCell ref="M31:N31"/>
    <mergeCell ref="O31:P31"/>
    <mergeCell ref="B32:C32"/>
    <mergeCell ref="E32:G32"/>
    <mergeCell ref="M32:N32"/>
    <mergeCell ref="O32:P32"/>
    <mergeCell ref="B26:C26"/>
    <mergeCell ref="E26:G26"/>
    <mergeCell ref="M26:N26"/>
    <mergeCell ref="O26:P26"/>
    <mergeCell ref="B28:P28"/>
    <mergeCell ref="B30:C30"/>
    <mergeCell ref="E30:G30"/>
    <mergeCell ref="M30:N30"/>
    <mergeCell ref="O30:P30"/>
    <mergeCell ref="B35:C35"/>
    <mergeCell ref="E35:G35"/>
    <mergeCell ref="M35:N35"/>
    <mergeCell ref="O35:P35"/>
    <mergeCell ref="B36:C36"/>
    <mergeCell ref="E36:G36"/>
    <mergeCell ref="M36:N36"/>
    <mergeCell ref="O36:P36"/>
    <mergeCell ref="B33:C33"/>
    <mergeCell ref="E33:G33"/>
    <mergeCell ref="M33:N33"/>
    <mergeCell ref="O33:P33"/>
    <mergeCell ref="B34:C34"/>
    <mergeCell ref="E34:G34"/>
    <mergeCell ref="M34:N34"/>
    <mergeCell ref="O34:P34"/>
    <mergeCell ref="B39:C39"/>
    <mergeCell ref="E39:G39"/>
    <mergeCell ref="M39:N39"/>
    <mergeCell ref="O39:P39"/>
    <mergeCell ref="B40:C40"/>
    <mergeCell ref="E40:G40"/>
    <mergeCell ref="M40:N40"/>
    <mergeCell ref="O40:P40"/>
    <mergeCell ref="B37:C37"/>
    <mergeCell ref="E37:G37"/>
    <mergeCell ref="M37:N37"/>
    <mergeCell ref="O37:P37"/>
    <mergeCell ref="B38:C38"/>
    <mergeCell ref="E38:G38"/>
    <mergeCell ref="M38:N38"/>
    <mergeCell ref="O38:P38"/>
    <mergeCell ref="B43:C43"/>
    <mergeCell ref="E43:G43"/>
    <mergeCell ref="M43:N43"/>
    <mergeCell ref="O43:P43"/>
    <mergeCell ref="B44:C44"/>
    <mergeCell ref="E44:G44"/>
    <mergeCell ref="M44:N44"/>
    <mergeCell ref="O44:P44"/>
    <mergeCell ref="B41:C41"/>
    <mergeCell ref="E41:G41"/>
    <mergeCell ref="M41:N41"/>
    <mergeCell ref="O41:P41"/>
    <mergeCell ref="B42:C42"/>
    <mergeCell ref="E42:G42"/>
    <mergeCell ref="M42:N42"/>
    <mergeCell ref="O42:P42"/>
    <mergeCell ref="B47:C47"/>
    <mergeCell ref="E47:G47"/>
    <mergeCell ref="M47:N47"/>
    <mergeCell ref="O47:P47"/>
    <mergeCell ref="B48:C48"/>
    <mergeCell ref="E48:G48"/>
    <mergeCell ref="M48:N48"/>
    <mergeCell ref="O48:P48"/>
    <mergeCell ref="B45:C45"/>
    <mergeCell ref="E45:G45"/>
    <mergeCell ref="M45:N45"/>
    <mergeCell ref="O45:P45"/>
    <mergeCell ref="B46:C46"/>
    <mergeCell ref="E46:G46"/>
    <mergeCell ref="M46:N46"/>
    <mergeCell ref="O46:P46"/>
    <mergeCell ref="B51:C51"/>
    <mergeCell ref="E51:G51"/>
    <mergeCell ref="M51:N51"/>
    <mergeCell ref="O51:P51"/>
    <mergeCell ref="B52:C52"/>
    <mergeCell ref="E52:G52"/>
    <mergeCell ref="M52:N52"/>
    <mergeCell ref="O52:P52"/>
    <mergeCell ref="B49:C49"/>
    <mergeCell ref="E49:G49"/>
    <mergeCell ref="M49:N49"/>
    <mergeCell ref="O49:P49"/>
    <mergeCell ref="B50:C50"/>
    <mergeCell ref="E50:G50"/>
    <mergeCell ref="M50:N50"/>
    <mergeCell ref="O50:P50"/>
    <mergeCell ref="B55:C55"/>
    <mergeCell ref="E55:G55"/>
    <mergeCell ref="M55:N55"/>
    <mergeCell ref="O55:P55"/>
    <mergeCell ref="B56:C56"/>
    <mergeCell ref="E56:G56"/>
    <mergeCell ref="M56:N56"/>
    <mergeCell ref="O56:P56"/>
    <mergeCell ref="B53:C53"/>
    <mergeCell ref="E53:G53"/>
    <mergeCell ref="M53:N53"/>
    <mergeCell ref="O53:P53"/>
    <mergeCell ref="B54:C54"/>
    <mergeCell ref="E54:G54"/>
    <mergeCell ref="M54:N54"/>
    <mergeCell ref="O54:P54"/>
    <mergeCell ref="B59:C59"/>
    <mergeCell ref="E59:G59"/>
    <mergeCell ref="M59:N59"/>
    <mergeCell ref="O59:P59"/>
    <mergeCell ref="B60:C60"/>
    <mergeCell ref="E60:G60"/>
    <mergeCell ref="M60:N60"/>
    <mergeCell ref="O60:P60"/>
    <mergeCell ref="B57:C57"/>
    <mergeCell ref="E57:G57"/>
    <mergeCell ref="M57:N57"/>
    <mergeCell ref="O57:P57"/>
    <mergeCell ref="B58:C58"/>
    <mergeCell ref="E58:G58"/>
    <mergeCell ref="M58:N58"/>
    <mergeCell ref="O58:P58"/>
    <mergeCell ref="B63:C63"/>
    <mergeCell ref="E63:G63"/>
    <mergeCell ref="M63:N63"/>
    <mergeCell ref="O63:P63"/>
    <mergeCell ref="B64:C64"/>
    <mergeCell ref="E64:G64"/>
    <mergeCell ref="M64:N64"/>
    <mergeCell ref="O64:P64"/>
    <mergeCell ref="B61:C61"/>
    <mergeCell ref="E61:G61"/>
    <mergeCell ref="M61:N61"/>
    <mergeCell ref="O61:P61"/>
    <mergeCell ref="B62:C62"/>
    <mergeCell ref="E62:G62"/>
    <mergeCell ref="M62:N62"/>
    <mergeCell ref="O62:P62"/>
    <mergeCell ref="B67:C67"/>
    <mergeCell ref="E67:G67"/>
    <mergeCell ref="M67:N67"/>
    <mergeCell ref="O67:P67"/>
    <mergeCell ref="B68:C68"/>
    <mergeCell ref="E68:G68"/>
    <mergeCell ref="M68:N68"/>
    <mergeCell ref="O68:P68"/>
    <mergeCell ref="B65:C65"/>
    <mergeCell ref="E65:G65"/>
    <mergeCell ref="M65:N65"/>
    <mergeCell ref="O65:P65"/>
    <mergeCell ref="B66:C66"/>
    <mergeCell ref="E66:G66"/>
    <mergeCell ref="M66:N66"/>
    <mergeCell ref="O66:P66"/>
    <mergeCell ref="B74:C74"/>
    <mergeCell ref="E74:G74"/>
    <mergeCell ref="M74:N74"/>
    <mergeCell ref="O74:P74"/>
    <mergeCell ref="B75:C75"/>
    <mergeCell ref="E75:G75"/>
    <mergeCell ref="M75:N75"/>
    <mergeCell ref="O75:P75"/>
    <mergeCell ref="B69:C69"/>
    <mergeCell ref="E69:G69"/>
    <mergeCell ref="M69:N69"/>
    <mergeCell ref="O69:P69"/>
    <mergeCell ref="B71:P71"/>
    <mergeCell ref="B73:C73"/>
    <mergeCell ref="E73:G73"/>
    <mergeCell ref="M73:N73"/>
    <mergeCell ref="O73:P73"/>
    <mergeCell ref="B76:C76"/>
    <mergeCell ref="E76:G76"/>
    <mergeCell ref="M76:N76"/>
    <mergeCell ref="O76:P76"/>
    <mergeCell ref="B78:P78"/>
    <mergeCell ref="B80:C80"/>
    <mergeCell ref="E80:G80"/>
    <mergeCell ref="M80:N80"/>
    <mergeCell ref="O80:P80"/>
    <mergeCell ref="B83:C83"/>
    <mergeCell ref="E83:G83"/>
    <mergeCell ref="M83:N83"/>
    <mergeCell ref="O83:P83"/>
    <mergeCell ref="B84:C84"/>
    <mergeCell ref="E84:G84"/>
    <mergeCell ref="M84:N84"/>
    <mergeCell ref="O84:P84"/>
    <mergeCell ref="B81:C81"/>
    <mergeCell ref="E81:G81"/>
    <mergeCell ref="M81:N81"/>
    <mergeCell ref="O81:P81"/>
    <mergeCell ref="B82:C82"/>
    <mergeCell ref="E82:G82"/>
    <mergeCell ref="M82:N82"/>
    <mergeCell ref="O82:P82"/>
    <mergeCell ref="B90:C90"/>
    <mergeCell ref="E90:G90"/>
    <mergeCell ref="M90:N90"/>
    <mergeCell ref="O90:P90"/>
    <mergeCell ref="B91:C91"/>
    <mergeCell ref="E91:G91"/>
    <mergeCell ref="M91:N91"/>
    <mergeCell ref="O91:P91"/>
    <mergeCell ref="B85:C85"/>
    <mergeCell ref="E85:G85"/>
    <mergeCell ref="M85:N85"/>
    <mergeCell ref="O85:P85"/>
    <mergeCell ref="B87:P87"/>
    <mergeCell ref="B89:C89"/>
    <mergeCell ref="E89:G89"/>
    <mergeCell ref="M89:N89"/>
    <mergeCell ref="O89:P89"/>
    <mergeCell ref="B93:P93"/>
    <mergeCell ref="B95:C95"/>
    <mergeCell ref="E95:G95"/>
    <mergeCell ref="M95:N95"/>
    <mergeCell ref="O95:P95"/>
    <mergeCell ref="B96:C96"/>
    <mergeCell ref="E96:G96"/>
    <mergeCell ref="M96:N96"/>
    <mergeCell ref="O96:P96"/>
    <mergeCell ref="B102:C102"/>
    <mergeCell ref="E102:G102"/>
    <mergeCell ref="M102:N102"/>
    <mergeCell ref="O102:P102"/>
    <mergeCell ref="B103:C103"/>
    <mergeCell ref="E103:G103"/>
    <mergeCell ref="M103:N103"/>
    <mergeCell ref="O103:P103"/>
    <mergeCell ref="B97:C97"/>
    <mergeCell ref="E97:G97"/>
    <mergeCell ref="M97:N97"/>
    <mergeCell ref="O97:P97"/>
    <mergeCell ref="B99:P99"/>
    <mergeCell ref="B101:C101"/>
    <mergeCell ref="E101:G101"/>
    <mergeCell ref="M101:N101"/>
    <mergeCell ref="O101:P101"/>
    <mergeCell ref="B105:P105"/>
    <mergeCell ref="B107:C107"/>
    <mergeCell ref="E107:G107"/>
    <mergeCell ref="M107:N107"/>
    <mergeCell ref="O107:P107"/>
    <mergeCell ref="B108:C108"/>
    <mergeCell ref="E108:G108"/>
    <mergeCell ref="M108:N108"/>
    <mergeCell ref="O108:P108"/>
    <mergeCell ref="B111:C111"/>
    <mergeCell ref="E111:G111"/>
    <mergeCell ref="M111:N111"/>
    <mergeCell ref="O111:P111"/>
    <mergeCell ref="B112:C112"/>
    <mergeCell ref="E112:G112"/>
    <mergeCell ref="M112:N112"/>
    <mergeCell ref="O112:P112"/>
    <mergeCell ref="B109:C109"/>
    <mergeCell ref="E109:G109"/>
    <mergeCell ref="M109:N109"/>
    <mergeCell ref="O109:P109"/>
    <mergeCell ref="B110:C110"/>
    <mergeCell ref="E110:G110"/>
    <mergeCell ref="M110:N110"/>
    <mergeCell ref="O110:P110"/>
    <mergeCell ref="B118:C118"/>
    <mergeCell ref="E118:G118"/>
    <mergeCell ref="M118:N118"/>
    <mergeCell ref="O118:P118"/>
    <mergeCell ref="B119:C119"/>
    <mergeCell ref="E119:G119"/>
    <mergeCell ref="M119:N119"/>
    <mergeCell ref="O119:P119"/>
    <mergeCell ref="B114:P114"/>
    <mergeCell ref="B116:C116"/>
    <mergeCell ref="E116:G116"/>
    <mergeCell ref="M116:N116"/>
    <mergeCell ref="O116:P116"/>
    <mergeCell ref="B117:C117"/>
    <mergeCell ref="E117:G117"/>
    <mergeCell ref="M117:N117"/>
    <mergeCell ref="O117:P117"/>
    <mergeCell ref="B122:C122"/>
    <mergeCell ref="E122:G122"/>
    <mergeCell ref="M122:N122"/>
    <mergeCell ref="O122:P122"/>
    <mergeCell ref="B120:C120"/>
    <mergeCell ref="E120:G120"/>
    <mergeCell ref="M120:N120"/>
    <mergeCell ref="O120:P120"/>
    <mergeCell ref="B121:C121"/>
    <mergeCell ref="E121:G121"/>
    <mergeCell ref="M121:N121"/>
    <mergeCell ref="O121:P121"/>
  </mergeCells>
  <pageMargins left="0.39098039215686281" right="0.39098039215686281" top="0.22980392156862747" bottom="0.22980392156862747" header="0.50980392156862753" footer="0.50980392156862753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B6236660E5E448BBCE4CCB54BA9F9" ma:contentTypeVersion="10" ma:contentTypeDescription="Create a new document." ma:contentTypeScope="" ma:versionID="4fcf4b1a0a43e71920aa61425c00574f">
  <xsd:schema xmlns:xsd="http://www.w3.org/2001/XMLSchema" xmlns:xs="http://www.w3.org/2001/XMLSchema" xmlns:p="http://schemas.microsoft.com/office/2006/metadata/properties" xmlns:ns3="9afd28a5-efe1-40fe-9ee1-0cab68d7624c" targetNamespace="http://schemas.microsoft.com/office/2006/metadata/properties" ma:root="true" ma:fieldsID="41a06a4f97406f4ee729fbc957542943" ns3:_="">
    <xsd:import namespace="9afd28a5-efe1-40fe-9ee1-0cab68d762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28a5-efe1-40fe-9ee1-0cab68d76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DF99A0-4263-4B1C-AEF2-C8464F760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d28a5-efe1-40fe-9ee1-0cab68d76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2E74C0-C45E-4736-9BD0-FAF9417879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CF5308-901B-4520-B443-B4028161AB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OPCC 16-17</vt:lpstr>
      <vt:lpstr>Cost Centre Report 16-17</vt:lpstr>
      <vt:lpstr>OPCC 17-18</vt:lpstr>
      <vt:lpstr>Cost Centre Report 17-18</vt:lpstr>
    </vt:vector>
  </TitlesOfParts>
  <Company>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Vaisey-Baker Michelle</dc:creator>
  <cp:lastModifiedBy>Latham Christopher</cp:lastModifiedBy>
  <dcterms:created xsi:type="dcterms:W3CDTF">2015-04-21T08:11:30Z</dcterms:created>
  <dcterms:modified xsi:type="dcterms:W3CDTF">2020-10-13T14:53:36Z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ctive Marking Classification">
    <vt:lpwstr>OFFICIAL - NO MARKING SWYDDOGOL-DIM ANGEN MARC</vt:lpwstr>
  </property>
  <property fmtid="{D5CDD505-2E9C-101B-9397-08002B2CF9AE}" pid="3" name="Additional Descriptor">
    <vt:lpwstr/>
  </property>
  <property fmtid="{D5CDD505-2E9C-101B-9397-08002B2CF9AE}" pid="4" name="Impact Level">
    <vt:i4>0</vt:i4>
  </property>
  <property fmtid="{D5CDD505-2E9C-101B-9397-08002B2CF9AE}" pid="5" name="MSIP_Label_f2acd28b-79a3-4a0f-b0ff-4b75658b1549_Enabled">
    <vt:lpwstr>True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Owner">
    <vt:lpwstr>michelle.vaisey-baker@gwent.police.uk</vt:lpwstr>
  </property>
  <property fmtid="{D5CDD505-2E9C-101B-9397-08002B2CF9AE}" pid="8" name="MSIP_Label_f2acd28b-79a3-4a0f-b0ff-4b75658b1549_SetDate">
    <vt:lpwstr>2020-10-01T06:57:01.0427910Z</vt:lpwstr>
  </property>
  <property fmtid="{D5CDD505-2E9C-101B-9397-08002B2CF9AE}" pid="9" name="MSIP_Label_f2acd28b-79a3-4a0f-b0ff-4b75658b1549_Name">
    <vt:lpwstr>OFFICIAL</vt:lpwstr>
  </property>
  <property fmtid="{D5CDD505-2E9C-101B-9397-08002B2CF9AE}" pid="10" name="MSIP_Label_f2acd28b-79a3-4a0f-b0ff-4b75658b1549_Application">
    <vt:lpwstr>Microsoft Azure Information Protection</vt:lpwstr>
  </property>
  <property fmtid="{D5CDD505-2E9C-101B-9397-08002B2CF9AE}" pid="11" name="MSIP_Label_f2acd28b-79a3-4a0f-b0ff-4b75658b1549_ActionId">
    <vt:lpwstr>23068aca-a2d3-42f7-a796-a09d9b501807</vt:lpwstr>
  </property>
  <property fmtid="{D5CDD505-2E9C-101B-9397-08002B2CF9AE}" pid="12" name="MSIP_Label_f2acd28b-79a3-4a0f-b0ff-4b75658b1549_Extended_MSFT_Method">
    <vt:lpwstr>Automatic</vt:lpwstr>
  </property>
  <property fmtid="{D5CDD505-2E9C-101B-9397-08002B2CF9AE}" pid="13" name="Sensitivity">
    <vt:lpwstr>OFFICIAL</vt:lpwstr>
  </property>
  <property fmtid="{D5CDD505-2E9C-101B-9397-08002B2CF9AE}" pid="14" name="ContentTypeId">
    <vt:lpwstr>0x010100F99B6236660E5E448BBCE4CCB54BA9F9</vt:lpwstr>
  </property>
</Properties>
</file>