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/>
  <mc:AlternateContent xmlns:mc="http://schemas.openxmlformats.org/markup-compatibility/2006">
    <mc:Choice Requires="x15">
      <x15ac:absPath xmlns:x15ac="http://schemas.microsoft.com/office/spreadsheetml/2010/11/ac" url="https://gwentpolice.sharepoint.com/sites/GPA-AccountabilityandAssurance/Shared Documents/Accountability and Assurance/2025/September 2025/"/>
    </mc:Choice>
  </mc:AlternateContent>
  <xr:revisionPtr revIDLastSave="3" documentId="13_ncr:1_{FCEFC1C7-F430-43F7-B488-045C6BDBA7EB}" xr6:coauthVersionLast="47" xr6:coauthVersionMax="47" xr10:uidLastSave="{4FA49586-6F2C-403F-A880-AF8E86B5C968}"/>
  <bookViews>
    <workbookView xWindow="-108" yWindow="-108" windowWidth="23256" windowHeight="12576" firstSheet="2" activeTab="2" xr2:uid="{4741BE4E-5680-4B0A-9273-E4BCA20B83DB}"/>
  </bookViews>
  <sheets>
    <sheet name="Annex 1 - Jan 2025 MTFP" sheetId="4" r:id="rId1"/>
    <sheet name="Annex 2 - May 2025 MTFP" sheetId="1" r:id="rId2"/>
    <sheet name="Annex 3 - MTFP rec Jan-May 2025" sheetId="2" r:id="rId3"/>
  </sheets>
  <externalReferences>
    <externalReference r:id="rId4"/>
  </externalReferences>
  <definedNames>
    <definedName name="App" localSheetId="2">#REF!</definedName>
    <definedName name="App">#REF!</definedName>
    <definedName name="Appendix3d" localSheetId="0">#REF!</definedName>
    <definedName name="Appendix3d" localSheetId="1">#REF!</definedName>
    <definedName name="Appendix3d" localSheetId="2">#REF!</definedName>
    <definedName name="Appendix3d">#REF!</definedName>
    <definedName name="DataRange" localSheetId="2">#REF!</definedName>
    <definedName name="DataRange">#REF!</definedName>
    <definedName name="HeaderRange" localSheetId="2">#REF!</definedName>
    <definedName name="HeaderRange">#REF!</definedName>
    <definedName name="_xlnm.Print_Area" localSheetId="0">'Annex 1 - Jan 2025 MTFP'!$A$1:$N$49</definedName>
    <definedName name="_xlnm.Print_Area" localSheetId="1">'Annex 2 - May 2025 MTFP'!$A$1:$N$49</definedName>
    <definedName name="_xlnm.Print_Area" localSheetId="2">'Annex 3 - MTFP rec Jan-May 2025'!$A$1:$J$57</definedName>
    <definedName name="Reserves" localSheetId="2">#REF!</definedName>
    <definedName name="Reserves">#REF!</definedName>
    <definedName name="SortRange" localSheetId="2">#REF!</definedName>
    <definedName name="SortRange">#REF!</definedName>
    <definedName name="Summary" localSheetId="2">#REF!</definedName>
    <definedName name="Summary">#REF!</definedName>
    <definedName name="Titles" localSheetId="2">#REF!</definedName>
    <definedName name="Titles">#REF!</definedName>
    <definedName name="TopSection" localSheetId="2">#REF!</definedName>
    <definedName name="TopSection">#REF!</definedName>
    <definedName name="yhdy">[1]Sheet1!$A$1:$I$645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2" l="1"/>
  <c r="H78" i="4"/>
  <c r="H75" i="4"/>
  <c r="J24" i="2" l="1"/>
  <c r="J45" i="2" l="1"/>
  <c r="J49" i="2" s="1"/>
  <c r="J38" i="2"/>
  <c r="J42" i="2" s="1"/>
  <c r="J31" i="2"/>
  <c r="J35" i="2" s="1"/>
  <c r="J8" i="2"/>
  <c r="O35" i="2"/>
  <c r="J16" i="2"/>
  <c r="H78" i="1"/>
  <c r="H75" i="1"/>
  <c r="J26" i="2" l="1"/>
  <c r="J28" i="2" s="1"/>
  <c r="J52" i="2" s="1"/>
  <c r="J5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tc={F1FE4CBE-E407-49CA-8A07-CC82C70E4976}</author>
  </authors>
  <commentList>
    <comment ref="W14" authorId="0" shapeId="0" xr:uid="{F1FE4CBE-E407-49CA-8A07-CC82C70E4976}">
      <text>
        <t>[Threaded comment]
Your version of Excel allows you to read this threaded comment; however, any edits to it will get removed if the file is opened in a newer version of Excel. Learn more: https://go.microsoft.com/fwlink/?linkid=870924
Comment:
    sarc 704, all wales 252, dsd 729, rocu 279, jls 100, firearms (133), JSIU (119)</t>
      </text>
    </comment>
  </commentList>
</comments>
</file>

<file path=xl/sharedStrings.xml><?xml version="1.0" encoding="utf-8"?>
<sst xmlns="http://schemas.openxmlformats.org/spreadsheetml/2006/main" count="189" uniqueCount="110">
  <si>
    <t>Police and Crime Commissioner for Gwent / Heddlu Gwent Police</t>
  </si>
  <si>
    <t>Medium Term Financial Projections 2025/26 to 2029/30</t>
  </si>
  <si>
    <t>At 31st January  2025</t>
  </si>
  <si>
    <t>( a )</t>
  </si>
  <si>
    <t>( b )</t>
  </si>
  <si>
    <t>( c )</t>
  </si>
  <si>
    <t>( d )</t>
  </si>
  <si>
    <t>( e )</t>
  </si>
  <si>
    <t>( f )</t>
  </si>
  <si>
    <t>2024/25</t>
  </si>
  <si>
    <t>2025/26</t>
  </si>
  <si>
    <t>2026/27</t>
  </si>
  <si>
    <t>2027/28</t>
  </si>
  <si>
    <t>2028/29</t>
  </si>
  <si>
    <t>2029/30</t>
  </si>
  <si>
    <t>Actual</t>
  </si>
  <si>
    <t>Forecast</t>
  </si>
  <si>
    <t>Marker</t>
  </si>
  <si>
    <t>£'000s</t>
  </si>
  <si>
    <t>Effect of increases to authorised Establishment,  Pay Awards and Increments</t>
  </si>
  <si>
    <t xml:space="preserve">Non-Staff Inflation </t>
  </si>
  <si>
    <t>Apprenticeship Levy Scheme</t>
  </si>
  <si>
    <t>In Service Pressures / Developments</t>
  </si>
  <si>
    <t>Budget savings identified</t>
  </si>
  <si>
    <t>Finance costs</t>
  </si>
  <si>
    <t>Unavoidable Cost Increases</t>
  </si>
  <si>
    <t>Gross Budget Movement</t>
  </si>
  <si>
    <t>Recurring Base Budget Brought Forward</t>
  </si>
  <si>
    <t>Projected Budgetary Requirement</t>
  </si>
  <si>
    <t>% Increase on Previous Years Base Budget</t>
  </si>
  <si>
    <t>Funding</t>
  </si>
  <si>
    <t>Central Government Funding</t>
  </si>
  <si>
    <t xml:space="preserve">Police Grant </t>
  </si>
  <si>
    <t>Revenue Support Grant</t>
  </si>
  <si>
    <t>National Non-Domestic Rates</t>
  </si>
  <si>
    <t>Total Central Government Funding</t>
  </si>
  <si>
    <t>Council Tax</t>
  </si>
  <si>
    <t>Total Funding</t>
  </si>
  <si>
    <t>Projected Recurring Deficit / (Surplus) Before Efficiencies</t>
  </si>
  <si>
    <t xml:space="preserve">Efficiencies </t>
  </si>
  <si>
    <t>Future Year Continuous Improvement Scheme Savings</t>
  </si>
  <si>
    <t>Reserve Utilisation</t>
  </si>
  <si>
    <t>Projected Recurring Deficit/ (Surplus) After Efficiencies &amp; Reserve Utilisation</t>
  </si>
  <si>
    <t>additonal rev cap contrib</t>
  </si>
  <si>
    <t>wg cso funding reduction</t>
  </si>
  <si>
    <t>go safe funding shortfall share (NR)</t>
  </si>
  <si>
    <t>apprenticeships x15</t>
  </si>
  <si>
    <t>vp additional lease year (NR)</t>
  </si>
  <si>
    <t>additional acc</t>
  </si>
  <si>
    <t>5 additonal csos to get to 160fte</t>
  </si>
  <si>
    <t>insurance premiums increase</t>
  </si>
  <si>
    <t>taser refresh reserve force only</t>
  </si>
  <si>
    <t>wg schools liaison funding reduction to nil</t>
  </si>
  <si>
    <t xml:space="preserve">further WG CSO funding loss - assume capped at £2.46m </t>
  </si>
  <si>
    <t>6 months cost saved of CSO attrition 155 to 133 at 31/3/25 - 22 CSOs at £41k at 50%</t>
  </si>
  <si>
    <t>CT precept increas to £25</t>
  </si>
  <si>
    <t>CT tax base improvement</t>
  </si>
  <si>
    <t>various other per developments tab</t>
  </si>
  <si>
    <t>At 31st May  2025</t>
  </si>
  <si>
    <t>Reconciliation MTFP 2025-26 versions: January 2025 Settlement version to May 2025 position</t>
  </si>
  <si>
    <t>Notes: new costs not yet added</t>
  </si>
  <si>
    <t>250k</t>
  </si>
  <si>
    <t>Vantage Point 6 month lease plus network devleopments</t>
  </si>
  <si>
    <t xml:space="preserve">300k </t>
  </si>
  <si>
    <t xml:space="preserve">SARC </t>
  </si>
  <si>
    <t>£000</t>
  </si>
  <si>
    <t xml:space="preserve">Projected budgetary requirement : 31st Jan 2025 MTFP </t>
  </si>
  <si>
    <t>Add: additional costs identified</t>
  </si>
  <si>
    <t>Operating Model Crime and Response pillars</t>
  </si>
  <si>
    <t>post Jan from local authorities</t>
  </si>
  <si>
    <t xml:space="preserve">Deputy ICT post </t>
  </si>
  <si>
    <t xml:space="preserve">collab ict post - business case still to go to sib </t>
  </si>
  <si>
    <t>Custody medical contract (Mitie) costs previously staff costs</t>
  </si>
  <si>
    <t>offset by nurses pay costs released</t>
  </si>
  <si>
    <t>Updated police force Collaboration contributions (net)</t>
  </si>
  <si>
    <t xml:space="preserve">sarc 704, all wales 252, dsd 729, rocu 279, jls 100, firearms (133), JSIU (119) - sarc position and DSD not confirmed by swp until after jan 25. </t>
  </si>
  <si>
    <t>Various additional budget pressures</t>
  </si>
  <si>
    <t>Less: further budget reductions and additional income identified</t>
  </si>
  <si>
    <t xml:space="preserve">inflation reduction </t>
  </si>
  <si>
    <t xml:space="preserve">Establishment changes </t>
  </si>
  <si>
    <t>nurses tupe to mitie, plus rank mix/increment changes</t>
  </si>
  <si>
    <t>IT software and hardware costs savings (net)</t>
  </si>
  <si>
    <t>HO Grants - increased specific grants</t>
  </si>
  <si>
    <t>rounding of specific grants following HO confirmations post Jan25</t>
  </si>
  <si>
    <t xml:space="preserve">WG PCSO grant confirmation </t>
  </si>
  <si>
    <t>350 cost pressure avoided - 3 apprentice sin estalbishment costs, 250 reduction in numbers</t>
  </si>
  <si>
    <t>Indicative only for Jan25 - split confirmed by PCCS/WG in Feb/Mar</t>
  </si>
  <si>
    <t>increase in fees, income generation</t>
  </si>
  <si>
    <t xml:space="preserve">Projected budgetary requirement : 31st May 2025 MTFP </t>
  </si>
  <si>
    <t>Total movement Jan-May 2025 - net increase in costs</t>
  </si>
  <si>
    <t xml:space="preserve">Notes: potential known items to close the gap: </t>
  </si>
  <si>
    <t>£'000</t>
  </si>
  <si>
    <t>Final settlement UK Gov/WG grant funding 31st Jan 2025</t>
  </si>
  <si>
    <t>Op safeguard funding - one off, non-recurrent funding for cell usage by HMPPS for prison overflow. Not in budget</t>
  </si>
  <si>
    <t>Op Uplift additional one off funding for officers above 1506 in 2023/24. Not in budget</t>
  </si>
  <si>
    <t>Final settlement UK Gov/WG grant funding 31st May 2025 - no change</t>
  </si>
  <si>
    <t xml:space="preserve">OPCC commissioing changes - unsure if reductions or recycled? </t>
  </si>
  <si>
    <t xml:space="preserve">Total movement </t>
  </si>
  <si>
    <t>one off funding for 2023/24 that is known about - not declared/realised yet</t>
  </si>
  <si>
    <t xml:space="preserve">Plus also savings to transfer from Productivity &amp; Efficiency working group as they are realised. </t>
  </si>
  <si>
    <t xml:space="preserve">Projected Council Tax funding 31st Jan 2025 based on 7.95% </t>
  </si>
  <si>
    <t>Confirmed Council Tax funding post Jan 25 PCP meeting based on 7.95% - no change</t>
  </si>
  <si>
    <t>Projected continuous improvement programme saving 31st Jan 2025</t>
  </si>
  <si>
    <t>Projected continuous improvement programme saving 31st May 2025</t>
  </si>
  <si>
    <t>Total movement</t>
  </si>
  <si>
    <t>amended in may 2023 mtfp</t>
  </si>
  <si>
    <t xml:space="preserve">Net movement costs and funding post PCP meeting </t>
  </si>
  <si>
    <t>Projected deficit after efficiencies 31st Jan 2025</t>
  </si>
  <si>
    <t>Projected deficit after efficiencies 31st May 2025</t>
  </si>
  <si>
    <t xml:space="preserve">total gap to fill from reserves in may 2023 mtfp - assume revised split of £5925k across 23/24 and 24/25 accordingly.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</si>
</sst>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;[Red]\(#,##0\);&quot;-&quot;"/>
    <numFmt numFmtId="165" formatCode="#,##0.00000000000"/>
    <numFmt numFmtId="166" formatCode="#,##0.0000;[Red]\(#,##0.0000\);&quot;-&quot;"/>
    <numFmt numFmtId="167" formatCode="#,##0.000;[Red]\(#,##0.000\);&quot;-&quot;"/>
    <numFmt numFmtId="168" formatCode="0.0%"/>
    <numFmt numFmtId="169" formatCode="_-* #,##0_-;\-* #,##0_-;_-* &quot;-&quot;??_-;_-@_-"/>
    <numFmt numFmtId="170" formatCode="#,##0;\(#,##0\)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2" fillId="0" borderId="1" xfId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3" fontId="4" fillId="0" borderId="0" xfId="1" applyNumberFormat="1" applyFont="1" applyAlignment="1">
      <alignment horizontal="center"/>
    </xf>
    <xf numFmtId="0" fontId="4" fillId="0" borderId="3" xfId="1" applyFont="1" applyBorder="1" applyAlignment="1">
      <alignment horizontal="center"/>
    </xf>
    <xf numFmtId="0" fontId="2" fillId="0" borderId="1" xfId="1" applyBorder="1"/>
    <xf numFmtId="164" fontId="2" fillId="0" borderId="2" xfId="1" applyNumberFormat="1" applyBorder="1"/>
    <xf numFmtId="3" fontId="2" fillId="0" borderId="0" xfId="1" applyNumberFormat="1"/>
    <xf numFmtId="3" fontId="2" fillId="0" borderId="0" xfId="1" applyNumberFormat="1" applyAlignment="1">
      <alignment horizontal="center"/>
    </xf>
    <xf numFmtId="164" fontId="2" fillId="0" borderId="0" xfId="1" applyNumberFormat="1"/>
    <xf numFmtId="0" fontId="4" fillId="0" borderId="0" xfId="1" applyFont="1"/>
    <xf numFmtId="3" fontId="2" fillId="0" borderId="2" xfId="1" applyNumberFormat="1" applyBorder="1"/>
    <xf numFmtId="10" fontId="2" fillId="0" borderId="3" xfId="2" applyNumberFormat="1" applyFont="1" applyBorder="1"/>
    <xf numFmtId="10" fontId="2" fillId="0" borderId="3" xfId="2" applyNumberFormat="1" applyFont="1" applyFill="1" applyBorder="1"/>
    <xf numFmtId="10" fontId="2" fillId="0" borderId="0" xfId="2" applyNumberFormat="1" applyFont="1" applyBorder="1"/>
    <xf numFmtId="3" fontId="2" fillId="0" borderId="1" xfId="1" applyNumberFormat="1" applyBorder="1"/>
    <xf numFmtId="9" fontId="2" fillId="0" borderId="0" xfId="2" applyFont="1" applyBorder="1" applyAlignment="1">
      <alignment horizontal="center"/>
    </xf>
    <xf numFmtId="0" fontId="2" fillId="0" borderId="0" xfId="1" applyAlignment="1">
      <alignment horizontal="left" indent="2"/>
    </xf>
    <xf numFmtId="4" fontId="2" fillId="0" borderId="2" xfId="1" applyNumberFormat="1" applyBorder="1"/>
    <xf numFmtId="10" fontId="6" fillId="0" borderId="2" xfId="3" applyNumberFormat="1" applyFont="1" applyFill="1" applyBorder="1"/>
    <xf numFmtId="10" fontId="2" fillId="0" borderId="0" xfId="3" applyNumberFormat="1" applyFont="1" applyBorder="1"/>
    <xf numFmtId="165" fontId="2" fillId="0" borderId="0" xfId="1" applyNumberFormat="1"/>
    <xf numFmtId="3" fontId="2" fillId="2" borderId="1" xfId="1" applyNumberFormat="1" applyFill="1" applyBorder="1"/>
    <xf numFmtId="166" fontId="2" fillId="2" borderId="1" xfId="1" applyNumberFormat="1" applyFill="1" applyBorder="1"/>
    <xf numFmtId="166" fontId="2" fillId="0" borderId="0" xfId="1" applyNumberFormat="1"/>
    <xf numFmtId="164" fontId="4" fillId="2" borderId="2" xfId="1" applyNumberFormat="1" applyFont="1" applyFill="1" applyBorder="1"/>
    <xf numFmtId="167" fontId="4" fillId="0" borderId="0" xfId="1" applyNumberFormat="1" applyFont="1"/>
    <xf numFmtId="3" fontId="4" fillId="0" borderId="0" xfId="1" applyNumberFormat="1" applyFont="1"/>
    <xf numFmtId="164" fontId="4" fillId="0" borderId="0" xfId="1" applyNumberFormat="1" applyFont="1"/>
    <xf numFmtId="167" fontId="4" fillId="2" borderId="2" xfId="1" applyNumberFormat="1" applyFont="1" applyFill="1" applyBorder="1"/>
    <xf numFmtId="167" fontId="2" fillId="0" borderId="0" xfId="1" applyNumberFormat="1"/>
    <xf numFmtId="3" fontId="4" fillId="2" borderId="2" xfId="1" applyNumberFormat="1" applyFont="1" applyFill="1" applyBorder="1"/>
    <xf numFmtId="167" fontId="7" fillId="2" borderId="2" xfId="1" applyNumberFormat="1" applyFont="1" applyFill="1" applyBorder="1"/>
    <xf numFmtId="167" fontId="7" fillId="0" borderId="0" xfId="1" applyNumberFormat="1" applyFont="1"/>
    <xf numFmtId="167" fontId="2" fillId="2" borderId="2" xfId="1" applyNumberFormat="1" applyFill="1" applyBorder="1"/>
    <xf numFmtId="3" fontId="2" fillId="2" borderId="2" xfId="1" applyNumberFormat="1" applyFill="1" applyBorder="1"/>
    <xf numFmtId="164" fontId="7" fillId="0" borderId="0" xfId="1" applyNumberFormat="1" applyFont="1"/>
    <xf numFmtId="164" fontId="4" fillId="2" borderId="3" xfId="1" applyNumberFormat="1" applyFont="1" applyFill="1" applyBorder="1"/>
    <xf numFmtId="168" fontId="2" fillId="0" borderId="0" xfId="3" applyNumberFormat="1" applyFont="1"/>
    <xf numFmtId="3" fontId="2" fillId="3" borderId="0" xfId="1" applyNumberFormat="1" applyFill="1"/>
    <xf numFmtId="0" fontId="2" fillId="0" borderId="0" xfId="1" applyAlignment="1">
      <alignment wrapText="1"/>
    </xf>
    <xf numFmtId="3" fontId="2" fillId="0" borderId="4" xfId="1" applyNumberFormat="1" applyBorder="1"/>
    <xf numFmtId="0" fontId="9" fillId="0" borderId="0" xfId="4" applyFont="1"/>
    <xf numFmtId="0" fontId="8" fillId="0" borderId="0" xfId="4"/>
    <xf numFmtId="169" fontId="0" fillId="0" borderId="0" xfId="5" applyNumberFormat="1" applyFont="1"/>
    <xf numFmtId="0" fontId="8" fillId="0" borderId="5" xfId="4" applyBorder="1"/>
    <xf numFmtId="0" fontId="8" fillId="0" borderId="6" xfId="4" applyBorder="1"/>
    <xf numFmtId="169" fontId="3" fillId="0" borderId="6" xfId="5" quotePrefix="1" applyNumberFormat="1" applyFont="1" applyBorder="1" applyAlignment="1">
      <alignment horizontal="right"/>
    </xf>
    <xf numFmtId="169" fontId="3" fillId="0" borderId="7" xfId="5" quotePrefix="1" applyNumberFormat="1" applyFont="1" applyBorder="1" applyAlignment="1">
      <alignment horizontal="right"/>
    </xf>
    <xf numFmtId="0" fontId="8" fillId="0" borderId="8" xfId="4" applyBorder="1"/>
    <xf numFmtId="169" fontId="3" fillId="0" borderId="0" xfId="5" quotePrefix="1" applyNumberFormat="1" applyFont="1" applyBorder="1" applyAlignment="1">
      <alignment horizontal="right"/>
    </xf>
    <xf numFmtId="169" fontId="3" fillId="0" borderId="9" xfId="5" quotePrefix="1" applyNumberFormat="1" applyFont="1" applyBorder="1" applyAlignment="1">
      <alignment horizontal="right"/>
    </xf>
    <xf numFmtId="169" fontId="0" fillId="0" borderId="0" xfId="5" applyNumberFormat="1" applyFont="1" applyBorder="1"/>
    <xf numFmtId="169" fontId="0" fillId="0" borderId="9" xfId="5" applyNumberFormat="1" applyFont="1" applyBorder="1"/>
    <xf numFmtId="0" fontId="5" fillId="0" borderId="0" xfId="4" applyFont="1"/>
    <xf numFmtId="170" fontId="0" fillId="0" borderId="0" xfId="5" applyNumberFormat="1" applyFont="1" applyBorder="1"/>
    <xf numFmtId="170" fontId="8" fillId="0" borderId="0" xfId="4" applyNumberFormat="1"/>
    <xf numFmtId="170" fontId="0" fillId="0" borderId="9" xfId="5" applyNumberFormat="1" applyFont="1" applyBorder="1"/>
    <xf numFmtId="0" fontId="8" fillId="0" borderId="0" xfId="4" applyAlignment="1">
      <alignment horizontal="center"/>
    </xf>
    <xf numFmtId="170" fontId="0" fillId="0" borderId="10" xfId="5" applyNumberFormat="1" applyFont="1" applyBorder="1"/>
    <xf numFmtId="0" fontId="8" fillId="0" borderId="0" xfId="4" applyAlignment="1">
      <alignment horizontal="left"/>
    </xf>
    <xf numFmtId="170" fontId="0" fillId="0" borderId="12" xfId="5" applyNumberFormat="1" applyFont="1" applyBorder="1"/>
    <xf numFmtId="0" fontId="3" fillId="0" borderId="0" xfId="4" applyFont="1"/>
    <xf numFmtId="170" fontId="3" fillId="0" borderId="0" xfId="5" applyNumberFormat="1" applyFont="1" applyBorder="1"/>
    <xf numFmtId="170" fontId="3" fillId="0" borderId="0" xfId="4" applyNumberFormat="1" applyFont="1"/>
    <xf numFmtId="170" fontId="3" fillId="0" borderId="13" xfId="5" applyNumberFormat="1" applyFont="1" applyBorder="1"/>
    <xf numFmtId="0" fontId="8" fillId="0" borderId="14" xfId="4" applyBorder="1"/>
    <xf numFmtId="0" fontId="8" fillId="0" borderId="15" xfId="4" applyBorder="1"/>
    <xf numFmtId="170" fontId="0" fillId="0" borderId="15" xfId="5" applyNumberFormat="1" applyFont="1" applyBorder="1"/>
    <xf numFmtId="170" fontId="8" fillId="0" borderId="15" xfId="4" applyNumberFormat="1" applyBorder="1"/>
    <xf numFmtId="170" fontId="8" fillId="0" borderId="13" xfId="4" applyNumberFormat="1" applyBorder="1"/>
    <xf numFmtId="170" fontId="0" fillId="0" borderId="6" xfId="5" applyNumberFormat="1" applyFont="1" applyBorder="1"/>
    <xf numFmtId="170" fontId="8" fillId="0" borderId="6" xfId="4" applyNumberFormat="1" applyBorder="1"/>
    <xf numFmtId="170" fontId="8" fillId="0" borderId="7" xfId="4" applyNumberFormat="1" applyBorder="1"/>
    <xf numFmtId="0" fontId="5" fillId="0" borderId="0" xfId="4" applyFont="1" applyAlignment="1">
      <alignment horizontal="right"/>
    </xf>
    <xf numFmtId="169" fontId="8" fillId="0" borderId="0" xfId="4" applyNumberFormat="1"/>
    <xf numFmtId="170" fontId="3" fillId="0" borderId="12" xfId="5" applyNumberFormat="1" applyFont="1" applyBorder="1"/>
    <xf numFmtId="169" fontId="0" fillId="0" borderId="4" xfId="5" applyNumberFormat="1" applyFont="1" applyBorder="1"/>
    <xf numFmtId="170" fontId="0" fillId="0" borderId="7" xfId="5" applyNumberFormat="1" applyFont="1" applyBorder="1"/>
    <xf numFmtId="170" fontId="0" fillId="0" borderId="13" xfId="5" applyNumberFormat="1" applyFont="1" applyBorder="1"/>
    <xf numFmtId="170" fontId="0" fillId="0" borderId="13" xfId="0" applyNumberFormat="1" applyBorder="1"/>
    <xf numFmtId="170" fontId="0" fillId="0" borderId="0" xfId="5" applyNumberFormat="1" applyFont="1" applyFill="1" applyBorder="1"/>
    <xf numFmtId="170" fontId="0" fillId="0" borderId="9" xfId="5" applyNumberFormat="1" applyFont="1" applyFill="1" applyBorder="1"/>
    <xf numFmtId="170" fontId="0" fillId="0" borderId="10" xfId="5" applyNumberFormat="1" applyFont="1" applyFill="1" applyBorder="1"/>
    <xf numFmtId="170" fontId="8" fillId="0" borderId="10" xfId="4" applyNumberFormat="1" applyBorder="1"/>
    <xf numFmtId="170" fontId="0" fillId="0" borderId="11" xfId="5" applyNumberFormat="1" applyFont="1" applyFill="1" applyBorder="1"/>
    <xf numFmtId="170" fontId="3" fillId="0" borderId="12" xfId="5" applyNumberFormat="1" applyFont="1" applyFill="1" applyBorder="1"/>
    <xf numFmtId="0" fontId="3" fillId="0" borderId="0" xfId="1" applyFont="1" applyAlignment="1">
      <alignment horizontal="center"/>
    </xf>
  </cellXfs>
  <cellStyles count="6">
    <cellStyle name="Comma 2" xfId="5" xr:uid="{E7CC0FB3-BB9A-4908-A9BB-16EE2EBD0772}"/>
    <cellStyle name="Normal" xfId="0" builtinId="0"/>
    <cellStyle name="Normal 2" xfId="4" xr:uid="{8D953697-5105-4605-B79B-BB998634139B}"/>
    <cellStyle name="Normal_2011 MTP - 2-4-09" xfId="1" xr:uid="{060A4C35-1C44-4622-B0BB-FE3CA7B261F2}"/>
    <cellStyle name="Percent 2" xfId="2" xr:uid="{2A11E7B3-C223-4DA4-AC71-F142F6F1B262}"/>
    <cellStyle name="Percent 3" xfId="3" xr:uid="{C0343248-A656-499F-B095-D90E51CD99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oe, Matthew" id="{9370FB49-281B-4C87-85B2-D9D745979690}" userId="S::Matthew.Coe@gwent.police.uk::abf8f482-58bf-4f19-8501-71b3ecdfad2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4" dT="2025-06-05T16:46:17.34" personId="{9370FB49-281B-4C87-85B2-D9D745979690}" id="{F1FE4CBE-E407-49CA-8A07-CC82C70E4976}">
    <text>sarc 704, all wales 252, dsd 729, rocu 279, jls 100, firearms (133), JSIU (119)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7BA14-C3AF-4A39-A58D-01C572B50FAD}">
  <sheetPr>
    <pageSetUpPr fitToPage="1"/>
  </sheetPr>
  <dimension ref="A1:AF479"/>
  <sheetViews>
    <sheetView showGridLines="0" zoomScaleNormal="100" workbookViewId="0">
      <pane xSplit="3" ySplit="10" topLeftCell="D33" activePane="bottomRight" state="frozen"/>
      <selection pane="bottomRight" sqref="A1:N49"/>
      <selection pane="bottomLeft" activeCell="G45" activeCellId="37" sqref="C9:E9 G9 C11:E11 G11 C13:E13 G13 C15:E15 G15 C17:E17 G17 C19:E19 G19 C21:E21 G21 C23:E23 G23 C25:E25 G25 C27:E27 G27 C29:E29 G29 C31:E31 G31 C33:E33 G33 C35:E35 G35 C37:E37 G37 C39:E39 G39 C41:E41 G41 C43:E43 G43 C45:E45 G45"/>
      <selection pane="topRight" activeCell="G45" activeCellId="37" sqref="C9:E9 G9 C11:E11 G11 C13:E13 G13 C15:E15 G15 C17:E17 G17 C19:E19 G19 C21:E21 G21 C23:E23 G23 C25:E25 G25 C27:E27 G27 C29:E29 G29 C31:E31 G31 C33:E33 G33 C35:E35 G35 C37:E37 G37 C39:E39 G39 C41:E41 G41 C43:E43 G43 C45:E45 G45"/>
    </sheetView>
  </sheetViews>
  <sheetFormatPr defaultColWidth="9.5703125" defaultRowHeight="13.15"/>
  <cols>
    <col min="1" max="1" width="3.7109375" style="2" customWidth="1"/>
    <col min="2" max="2" width="76.28515625" style="1" bestFit="1" customWidth="1"/>
    <col min="3" max="3" width="7.28515625" style="1" hidden="1" customWidth="1"/>
    <col min="4" max="4" width="13.28515625" style="1" customWidth="1"/>
    <col min="5" max="5" width="3.5703125" style="1" customWidth="1"/>
    <col min="6" max="6" width="13.28515625" style="1" customWidth="1"/>
    <col min="7" max="7" width="2.7109375" style="1" customWidth="1"/>
    <col min="8" max="8" width="13.28515625" style="1" customWidth="1"/>
    <col min="9" max="9" width="3.5703125" style="1" customWidth="1"/>
    <col min="10" max="10" width="13.28515625" style="1" customWidth="1"/>
    <col min="11" max="11" width="3.5703125" style="1" customWidth="1"/>
    <col min="12" max="12" width="13.28515625" style="1" customWidth="1"/>
    <col min="13" max="13" width="3.5703125" style="1" customWidth="1"/>
    <col min="14" max="14" width="13.28515625" style="1" customWidth="1"/>
    <col min="15" max="15" width="3.5703125" style="1" customWidth="1"/>
    <col min="16" max="16" width="8.5703125" style="2" hidden="1" customWidth="1"/>
    <col min="17" max="17" width="11.7109375" style="1" bestFit="1" customWidth="1"/>
    <col min="18" max="27" width="9.5703125" style="1" customWidth="1"/>
    <col min="28" max="28" width="11.28515625" style="1" customWidth="1"/>
    <col min="29" max="29" width="9.5703125" style="1" customWidth="1"/>
    <col min="30" max="31" width="9.5703125" style="1"/>
    <col min="32" max="32" width="17.7109375" style="1" bestFit="1" customWidth="1"/>
    <col min="33" max="16384" width="9.5703125" style="1"/>
  </cols>
  <sheetData>
    <row r="1" spans="1:28" ht="15.6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28" ht="15.6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28" ht="15.6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5" spans="1:28" s="2" customFormat="1">
      <c r="D5" s="2" t="s">
        <v>3</v>
      </c>
      <c r="F5" s="2" t="s">
        <v>4</v>
      </c>
      <c r="H5" s="2" t="s">
        <v>5</v>
      </c>
      <c r="J5" s="2" t="s">
        <v>6</v>
      </c>
      <c r="L5" s="2" t="s">
        <v>7</v>
      </c>
      <c r="N5" s="2" t="s">
        <v>8</v>
      </c>
    </row>
    <row r="6" spans="1:28" s="2" customFormat="1">
      <c r="D6" s="3"/>
      <c r="F6" s="3"/>
      <c r="H6" s="3"/>
      <c r="J6" s="3"/>
      <c r="L6" s="3"/>
      <c r="N6" s="3"/>
    </row>
    <row r="7" spans="1:28" s="2" customFormat="1">
      <c r="B7" s="4"/>
      <c r="C7" s="4"/>
      <c r="D7" s="5" t="s">
        <v>9</v>
      </c>
      <c r="E7" s="4"/>
      <c r="F7" s="5" t="s">
        <v>10</v>
      </c>
      <c r="G7" s="4"/>
      <c r="H7" s="5" t="s">
        <v>11</v>
      </c>
      <c r="I7" s="4"/>
      <c r="J7" s="5" t="s">
        <v>12</v>
      </c>
      <c r="K7" s="4"/>
      <c r="L7" s="5" t="s">
        <v>13</v>
      </c>
      <c r="M7" s="4"/>
      <c r="N7" s="5" t="s">
        <v>14</v>
      </c>
      <c r="O7" s="4"/>
      <c r="P7" s="4"/>
    </row>
    <row r="8" spans="1:28" s="2" customFormat="1">
      <c r="B8" s="4"/>
      <c r="C8" s="4"/>
      <c r="D8" s="5" t="s">
        <v>15</v>
      </c>
      <c r="E8" s="5"/>
      <c r="F8" s="5" t="s">
        <v>16</v>
      </c>
      <c r="G8" s="4"/>
      <c r="H8" s="5" t="s">
        <v>16</v>
      </c>
      <c r="I8" s="4"/>
      <c r="J8" s="5" t="s">
        <v>16</v>
      </c>
      <c r="K8" s="4"/>
      <c r="L8" s="5" t="s">
        <v>16</v>
      </c>
      <c r="M8" s="4"/>
      <c r="N8" s="5" t="s">
        <v>16</v>
      </c>
      <c r="O8" s="4"/>
      <c r="P8" s="6" t="s">
        <v>17</v>
      </c>
    </row>
    <row r="9" spans="1:28" s="2" customFormat="1">
      <c r="B9" s="4"/>
      <c r="C9" s="4"/>
      <c r="D9" s="7" t="s">
        <v>18</v>
      </c>
      <c r="E9" s="4"/>
      <c r="F9" s="7" t="s">
        <v>18</v>
      </c>
      <c r="G9" s="4"/>
      <c r="H9" s="7" t="s">
        <v>18</v>
      </c>
      <c r="I9" s="4"/>
      <c r="J9" s="7" t="s">
        <v>18</v>
      </c>
      <c r="K9" s="4"/>
      <c r="L9" s="7" t="s">
        <v>18</v>
      </c>
      <c r="M9" s="4"/>
      <c r="N9" s="7" t="s">
        <v>18</v>
      </c>
      <c r="O9" s="4"/>
      <c r="P9" s="4"/>
    </row>
    <row r="10" spans="1:28">
      <c r="D10" s="8"/>
      <c r="F10" s="8"/>
      <c r="H10" s="8"/>
      <c r="J10" s="8"/>
      <c r="L10" s="8"/>
      <c r="N10" s="8"/>
    </row>
    <row r="11" spans="1:28">
      <c r="A11" s="2">
        <v>1</v>
      </c>
      <c r="B11" s="1" t="s">
        <v>19</v>
      </c>
      <c r="D11" s="9"/>
      <c r="E11" s="9"/>
      <c r="F11" s="9">
        <v>8194.8950000000004</v>
      </c>
      <c r="G11" s="9"/>
      <c r="H11" s="9">
        <v>4589.2749999999996</v>
      </c>
      <c r="I11" s="9"/>
      <c r="J11" s="9">
        <v>4750.95</v>
      </c>
      <c r="K11" s="9"/>
      <c r="L11" s="9">
        <v>4917.4809999999998</v>
      </c>
      <c r="M11" s="9"/>
      <c r="N11" s="9">
        <v>5089.0020000000004</v>
      </c>
      <c r="O11" s="10"/>
      <c r="P11" s="11">
        <v>1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>
      <c r="A12" s="2">
        <v>2</v>
      </c>
      <c r="B12" s="1" t="s">
        <v>20</v>
      </c>
      <c r="D12" s="9"/>
      <c r="E12" s="9"/>
      <c r="F12" s="9">
        <v>1352.6543717203281</v>
      </c>
      <c r="G12" s="9"/>
      <c r="H12" s="9">
        <v>985.97299999999996</v>
      </c>
      <c r="I12" s="9"/>
      <c r="J12" s="9">
        <v>1031.644</v>
      </c>
      <c r="K12" s="9"/>
      <c r="L12" s="9">
        <v>1092.357</v>
      </c>
      <c r="M12" s="9"/>
      <c r="N12" s="9">
        <v>1152.338</v>
      </c>
      <c r="O12" s="10"/>
      <c r="P12" s="11">
        <v>2</v>
      </c>
    </row>
    <row r="13" spans="1:28">
      <c r="A13" s="2">
        <v>3</v>
      </c>
      <c r="B13" s="1" t="s">
        <v>21</v>
      </c>
      <c r="D13" s="9"/>
      <c r="E13" s="9"/>
      <c r="F13" s="9">
        <v>0</v>
      </c>
      <c r="G13" s="9"/>
      <c r="H13" s="9">
        <v>0</v>
      </c>
      <c r="I13" s="9"/>
      <c r="J13" s="9">
        <v>0</v>
      </c>
      <c r="K13" s="9"/>
      <c r="L13" s="9">
        <v>0</v>
      </c>
      <c r="M13" s="9"/>
      <c r="N13" s="9">
        <v>0</v>
      </c>
      <c r="O13" s="10"/>
      <c r="P13" s="11">
        <v>8</v>
      </c>
    </row>
    <row r="14" spans="1:28">
      <c r="A14" s="2">
        <v>4</v>
      </c>
      <c r="B14" s="1" t="s">
        <v>22</v>
      </c>
      <c r="D14" s="9"/>
      <c r="E14" s="9"/>
      <c r="F14" s="9">
        <v>1206.509</v>
      </c>
      <c r="G14" s="9"/>
      <c r="H14" s="9">
        <v>2094</v>
      </c>
      <c r="I14" s="9"/>
      <c r="J14" s="9">
        <v>2800</v>
      </c>
      <c r="K14" s="9"/>
      <c r="L14" s="9">
        <v>2702.1309999999999</v>
      </c>
      <c r="M14" s="9"/>
      <c r="N14" s="9">
        <v>2800</v>
      </c>
      <c r="O14" s="10"/>
      <c r="P14" s="11">
        <v>3</v>
      </c>
    </row>
    <row r="15" spans="1:28">
      <c r="A15" s="2">
        <v>5</v>
      </c>
      <c r="B15" s="1" t="s">
        <v>23</v>
      </c>
      <c r="D15" s="9"/>
      <c r="E15" s="9"/>
      <c r="F15" s="9">
        <v>-396.53300000000002</v>
      </c>
      <c r="G15" s="9"/>
      <c r="H15" s="9">
        <v>0</v>
      </c>
      <c r="I15" s="9"/>
      <c r="J15" s="9">
        <v>0</v>
      </c>
      <c r="K15" s="9"/>
      <c r="L15" s="9">
        <v>0</v>
      </c>
      <c r="M15" s="9"/>
      <c r="N15" s="9">
        <v>0</v>
      </c>
      <c r="O15" s="10"/>
      <c r="P15" s="11">
        <v>7</v>
      </c>
      <c r="R15" s="12"/>
    </row>
    <row r="16" spans="1:28">
      <c r="A16" s="2">
        <v>6</v>
      </c>
      <c r="B16" s="1" t="s">
        <v>24</v>
      </c>
      <c r="D16" s="9"/>
      <c r="E16" s="9"/>
      <c r="F16" s="9">
        <v>614.71100000000001</v>
      </c>
      <c r="G16" s="9"/>
      <c r="H16" s="9">
        <v>660.66600000000005</v>
      </c>
      <c r="I16" s="9"/>
      <c r="J16" s="9">
        <v>175.30699999999999</v>
      </c>
      <c r="K16" s="9"/>
      <c r="L16" s="9">
        <v>15.132999999999999</v>
      </c>
      <c r="M16" s="9"/>
      <c r="N16" s="9">
        <v>-117.86799999999999</v>
      </c>
      <c r="O16" s="10"/>
      <c r="P16" s="11"/>
      <c r="R16" s="12"/>
    </row>
    <row r="17" spans="1:29"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  <c r="P17" s="11"/>
    </row>
    <row r="18" spans="1:29">
      <c r="A18" s="2">
        <v>7</v>
      </c>
      <c r="B18" s="1" t="s">
        <v>25</v>
      </c>
      <c r="D18" s="9"/>
      <c r="E18" s="9"/>
      <c r="F18" s="9">
        <v>10972.236371720328</v>
      </c>
      <c r="G18" s="9"/>
      <c r="H18" s="9">
        <v>8329.9139999999989</v>
      </c>
      <c r="I18" s="9"/>
      <c r="J18" s="9">
        <v>8757.9010000000017</v>
      </c>
      <c r="K18" s="9"/>
      <c r="L18" s="9">
        <v>8727.101999999999</v>
      </c>
      <c r="M18" s="9"/>
      <c r="N18" s="9">
        <v>8923.4719999999998</v>
      </c>
      <c r="O18" s="10"/>
      <c r="P18" s="11"/>
      <c r="AC18" s="10"/>
    </row>
    <row r="19" spans="1:29"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  <c r="P19" s="11"/>
    </row>
    <row r="20" spans="1:29">
      <c r="A20" s="2">
        <v>8</v>
      </c>
      <c r="B20" s="1" t="s">
        <v>26</v>
      </c>
      <c r="D20" s="9"/>
      <c r="E20" s="9"/>
      <c r="F20" s="9">
        <v>10972.236371720328</v>
      </c>
      <c r="G20" s="9"/>
      <c r="H20" s="9">
        <v>8329.9139999999989</v>
      </c>
      <c r="I20" s="9"/>
      <c r="J20" s="9">
        <v>8757.9010000000017</v>
      </c>
      <c r="K20" s="9"/>
      <c r="L20" s="9">
        <v>8727.101999999999</v>
      </c>
      <c r="M20" s="9"/>
      <c r="N20" s="9">
        <v>8923.4719999999998</v>
      </c>
      <c r="O20" s="10"/>
      <c r="P20" s="6"/>
    </row>
    <row r="21" spans="1:29">
      <c r="B21" s="13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  <c r="P21" s="11"/>
    </row>
    <row r="22" spans="1:29">
      <c r="A22" s="2">
        <v>9</v>
      </c>
      <c r="B22" s="1" t="s">
        <v>27</v>
      </c>
      <c r="D22" s="9"/>
      <c r="E22" s="9"/>
      <c r="F22" s="9">
        <v>174907.65699999998</v>
      </c>
      <c r="G22" s="9"/>
      <c r="H22" s="9">
        <v>185879.8933717203</v>
      </c>
      <c r="I22" s="9"/>
      <c r="J22" s="9">
        <v>194209.80737172029</v>
      </c>
      <c r="K22" s="9"/>
      <c r="L22" s="9">
        <v>202967.70837172031</v>
      </c>
      <c r="M22" s="9"/>
      <c r="N22" s="9">
        <v>211694.81037172029</v>
      </c>
      <c r="O22" s="10"/>
      <c r="P22" s="11"/>
      <c r="R22" s="12"/>
    </row>
    <row r="23" spans="1:29"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/>
      <c r="P23" s="11"/>
    </row>
    <row r="24" spans="1:29">
      <c r="A24" s="2">
        <v>10</v>
      </c>
      <c r="B24" s="1" t="s">
        <v>28</v>
      </c>
      <c r="D24" s="9">
        <v>174907.65699999998</v>
      </c>
      <c r="E24" s="9"/>
      <c r="F24" s="9">
        <v>185879.8933717203</v>
      </c>
      <c r="G24" s="9"/>
      <c r="H24" s="9">
        <v>194209.80737172029</v>
      </c>
      <c r="I24" s="9"/>
      <c r="J24" s="9">
        <v>202967.70837172031</v>
      </c>
      <c r="K24" s="9"/>
      <c r="L24" s="9">
        <v>211694.81037172029</v>
      </c>
      <c r="M24" s="9"/>
      <c r="N24" s="9">
        <v>220618.2823717203</v>
      </c>
      <c r="O24" s="10"/>
      <c r="P24" s="11"/>
    </row>
    <row r="25" spans="1:29">
      <c r="D25" s="14"/>
      <c r="E25" s="10"/>
      <c r="F25" s="14"/>
      <c r="G25" s="10"/>
      <c r="H25" s="14"/>
      <c r="I25" s="10"/>
      <c r="J25" s="14"/>
      <c r="K25" s="10"/>
      <c r="L25" s="14"/>
      <c r="M25" s="10"/>
      <c r="N25" s="14"/>
      <c r="O25" s="10"/>
      <c r="P25" s="11"/>
      <c r="Q25" s="12"/>
      <c r="V25" s="12"/>
    </row>
    <row r="26" spans="1:29">
      <c r="A26" s="2">
        <v>11</v>
      </c>
      <c r="B26" s="1" t="s">
        <v>29</v>
      </c>
      <c r="D26" s="15">
        <v>6.0199999999999997E-2</v>
      </c>
      <c r="E26" s="10"/>
      <c r="F26" s="16">
        <v>6.2731595402483312E-2</v>
      </c>
      <c r="G26" s="10"/>
      <c r="H26" s="15">
        <v>4.481342144597604E-2</v>
      </c>
      <c r="I26" s="10"/>
      <c r="J26" s="15">
        <v>4.5095050134297633E-2</v>
      </c>
      <c r="K26" s="17"/>
      <c r="L26" s="15">
        <v>4.2997489945626938E-2</v>
      </c>
      <c r="M26" s="17"/>
      <c r="N26" s="15">
        <v>4.2152530732005464E-2</v>
      </c>
      <c r="O26" s="10"/>
      <c r="P26" s="11"/>
    </row>
    <row r="27" spans="1:29">
      <c r="D27" s="18"/>
      <c r="E27" s="10"/>
      <c r="F27" s="18"/>
      <c r="G27" s="10"/>
      <c r="H27" s="18"/>
      <c r="I27" s="10"/>
      <c r="J27" s="18"/>
      <c r="K27" s="10"/>
      <c r="L27" s="18"/>
      <c r="M27" s="10"/>
      <c r="N27" s="18"/>
      <c r="O27" s="10"/>
      <c r="P27" s="11"/>
    </row>
    <row r="28" spans="1:29">
      <c r="A28" s="2">
        <v>12</v>
      </c>
      <c r="B28" s="1" t="s">
        <v>30</v>
      </c>
      <c r="D28" s="14"/>
      <c r="E28" s="10"/>
      <c r="F28" s="14"/>
      <c r="G28" s="10"/>
      <c r="H28" s="14"/>
      <c r="I28" s="10"/>
      <c r="J28" s="14"/>
      <c r="K28" s="10"/>
      <c r="L28" s="14"/>
      <c r="M28" s="10"/>
      <c r="N28" s="14"/>
      <c r="O28" s="10"/>
      <c r="P28" s="11"/>
    </row>
    <row r="29" spans="1:29">
      <c r="D29" s="14"/>
      <c r="E29" s="10"/>
      <c r="F29" s="14"/>
      <c r="G29" s="10"/>
      <c r="H29" s="14"/>
      <c r="I29" s="10"/>
      <c r="J29" s="14"/>
      <c r="K29" s="10"/>
      <c r="L29" s="14"/>
      <c r="M29" s="10"/>
      <c r="N29" s="14"/>
      <c r="O29" s="10"/>
      <c r="P29" s="19"/>
    </row>
    <row r="30" spans="1:29">
      <c r="A30" s="2">
        <v>13</v>
      </c>
      <c r="B30" s="20" t="s">
        <v>31</v>
      </c>
      <c r="D30" s="14"/>
      <c r="F30" s="14"/>
      <c r="G30" s="10"/>
      <c r="H30" s="21"/>
      <c r="I30" s="10"/>
      <c r="J30" s="21"/>
      <c r="K30" s="10"/>
      <c r="L30" s="21"/>
      <c r="M30" s="10"/>
      <c r="N30" s="21"/>
      <c r="O30" s="10"/>
      <c r="P30" s="11"/>
    </row>
    <row r="31" spans="1:29">
      <c r="A31" s="2">
        <v>14</v>
      </c>
      <c r="B31" s="20" t="s">
        <v>32</v>
      </c>
      <c r="D31" s="9">
        <v>-67671.717000000004</v>
      </c>
      <c r="E31" s="9"/>
      <c r="F31" s="9">
        <v>-71033.231</v>
      </c>
      <c r="G31" s="9"/>
      <c r="H31" s="9">
        <v>-71033.231</v>
      </c>
      <c r="I31" s="9"/>
      <c r="J31" s="9">
        <v>-71033.231</v>
      </c>
      <c r="K31" s="9"/>
      <c r="L31" s="9">
        <v>-71033.231</v>
      </c>
      <c r="M31" s="9"/>
      <c r="N31" s="9">
        <v>-71033.231</v>
      </c>
      <c r="O31" s="10"/>
      <c r="P31" s="11">
        <v>20</v>
      </c>
      <c r="R31" s="10"/>
      <c r="T31" s="10"/>
      <c r="V31" s="10"/>
      <c r="X31" s="10"/>
      <c r="Z31" s="10"/>
      <c r="AB31" s="10"/>
    </row>
    <row r="32" spans="1:29">
      <c r="A32" s="2">
        <v>15</v>
      </c>
      <c r="B32" s="20" t="s">
        <v>33</v>
      </c>
      <c r="D32" s="9">
        <v>-25983.21</v>
      </c>
      <c r="E32" s="9"/>
      <c r="F32" s="9">
        <v>-26102.008000000002</v>
      </c>
      <c r="G32" s="9"/>
      <c r="H32" s="9">
        <v>-26102.008000000002</v>
      </c>
      <c r="I32" s="9"/>
      <c r="J32" s="9">
        <v>-26102.008000000002</v>
      </c>
      <c r="K32" s="9"/>
      <c r="L32" s="9">
        <v>-26102.008000000002</v>
      </c>
      <c r="M32" s="9"/>
      <c r="N32" s="9">
        <v>-26102.008000000002</v>
      </c>
      <c r="O32" s="10"/>
      <c r="P32" s="11">
        <v>21</v>
      </c>
      <c r="R32" s="10"/>
      <c r="S32" s="12"/>
      <c r="T32" s="10"/>
      <c r="V32" s="10"/>
      <c r="X32" s="10"/>
      <c r="Z32" s="10"/>
      <c r="AB32" s="10"/>
    </row>
    <row r="33" spans="1:32">
      <c r="A33" s="2">
        <v>16</v>
      </c>
      <c r="B33" s="20" t="s">
        <v>34</v>
      </c>
      <c r="D33" s="9">
        <v>-212.77799999999999</v>
      </c>
      <c r="E33" s="9"/>
      <c r="F33" s="9">
        <v>-212.77799999999999</v>
      </c>
      <c r="G33" s="9"/>
      <c r="H33" s="9">
        <v>-212.77799999999999</v>
      </c>
      <c r="I33" s="9"/>
      <c r="J33" s="9">
        <v>-212.77799999999999</v>
      </c>
      <c r="K33" s="9"/>
      <c r="L33" s="9">
        <v>-212.77799999999999</v>
      </c>
      <c r="M33" s="9"/>
      <c r="N33" s="9">
        <v>-212.77799999999999</v>
      </c>
      <c r="O33" s="10"/>
      <c r="P33" s="11">
        <v>22</v>
      </c>
      <c r="R33" s="10"/>
      <c r="T33" s="10"/>
      <c r="V33" s="10"/>
      <c r="X33" s="10"/>
      <c r="Z33" s="10"/>
      <c r="AB33" s="10"/>
    </row>
    <row r="34" spans="1:32">
      <c r="B34" s="20"/>
      <c r="D34" s="9"/>
      <c r="E34" s="9"/>
      <c r="F34" s="22"/>
      <c r="G34" s="22"/>
      <c r="H34" s="22"/>
      <c r="I34" s="9"/>
      <c r="J34" s="9"/>
      <c r="K34" s="9"/>
      <c r="L34" s="9"/>
      <c r="M34" s="9"/>
      <c r="N34" s="9"/>
      <c r="O34" s="10"/>
      <c r="P34" s="11"/>
      <c r="R34" s="10"/>
      <c r="S34" s="17"/>
      <c r="T34" s="10"/>
      <c r="V34" s="10"/>
      <c r="X34" s="10"/>
      <c r="Z34" s="10"/>
      <c r="AB34" s="10"/>
    </row>
    <row r="35" spans="1:32">
      <c r="A35" s="2">
        <v>17</v>
      </c>
      <c r="B35" s="20" t="s">
        <v>35</v>
      </c>
      <c r="D35" s="9">
        <v>-93867.705000000002</v>
      </c>
      <c r="E35" s="9"/>
      <c r="F35" s="9">
        <v>-97348.017000000007</v>
      </c>
      <c r="G35" s="9"/>
      <c r="H35" s="9">
        <v>-97348.017000000007</v>
      </c>
      <c r="I35" s="9"/>
      <c r="J35" s="9">
        <v>-97348.017000000007</v>
      </c>
      <c r="K35" s="9"/>
      <c r="L35" s="9">
        <v>-97348.017000000007</v>
      </c>
      <c r="M35" s="9"/>
      <c r="N35" s="9">
        <v>-97348.017000000007</v>
      </c>
      <c r="O35" s="10"/>
      <c r="P35" s="11"/>
      <c r="R35" s="23"/>
      <c r="T35" s="10"/>
      <c r="V35" s="10"/>
      <c r="X35" s="10"/>
      <c r="Z35" s="10"/>
      <c r="AB35" s="10"/>
      <c r="AE35" s="10"/>
      <c r="AF35" s="24"/>
    </row>
    <row r="36" spans="1:32">
      <c r="B36" s="2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11"/>
      <c r="R36" s="10"/>
      <c r="T36" s="10"/>
      <c r="V36" s="10"/>
      <c r="X36" s="10"/>
      <c r="Z36" s="10"/>
      <c r="AB36" s="10"/>
    </row>
    <row r="37" spans="1:32">
      <c r="A37" s="2">
        <v>18</v>
      </c>
      <c r="B37" s="20" t="s">
        <v>36</v>
      </c>
      <c r="D37" s="9">
        <v>-79159.572711200002</v>
      </c>
      <c r="E37" s="9"/>
      <c r="F37" s="9">
        <v>-86492.506929999989</v>
      </c>
      <c r="G37" s="9"/>
      <c r="H37" s="9">
        <v>-93065.751929999999</v>
      </c>
      <c r="I37" s="9"/>
      <c r="J37" s="9">
        <v>-100138.55093</v>
      </c>
      <c r="K37" s="9"/>
      <c r="L37" s="9">
        <v>-107748.86592999999</v>
      </c>
      <c r="M37" s="9"/>
      <c r="N37" s="9">
        <v>-115937.54792999999</v>
      </c>
      <c r="O37" s="10"/>
      <c r="P37" s="11">
        <v>6</v>
      </c>
      <c r="R37" s="10"/>
      <c r="T37" s="10"/>
      <c r="V37" s="10"/>
      <c r="X37" s="10"/>
      <c r="Z37" s="10"/>
      <c r="AB37" s="10"/>
    </row>
    <row r="38" spans="1:32">
      <c r="B38" s="12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/>
      <c r="P38" s="11"/>
    </row>
    <row r="39" spans="1:32">
      <c r="A39" s="2">
        <v>19</v>
      </c>
      <c r="B39" s="1" t="s">
        <v>37</v>
      </c>
      <c r="D39" s="9">
        <v>-173027.2777112</v>
      </c>
      <c r="E39" s="9"/>
      <c r="F39" s="9">
        <v>-183840.52393</v>
      </c>
      <c r="G39" s="9"/>
      <c r="H39" s="9">
        <v>-190413.76893000002</v>
      </c>
      <c r="I39" s="9"/>
      <c r="J39" s="9">
        <v>-197486.56793000002</v>
      </c>
      <c r="K39" s="9"/>
      <c r="L39" s="9">
        <v>-205096.88292999999</v>
      </c>
      <c r="M39" s="9"/>
      <c r="N39" s="9">
        <v>-213285.56492999999</v>
      </c>
      <c r="O39" s="10"/>
      <c r="P39" s="11"/>
    </row>
    <row r="40" spans="1:32">
      <c r="D40" s="25"/>
      <c r="E40" s="10"/>
      <c r="F40" s="25"/>
      <c r="G40" s="10"/>
      <c r="H40" s="25"/>
      <c r="I40" s="10"/>
      <c r="J40" s="26"/>
      <c r="K40" s="27"/>
      <c r="L40" s="26"/>
      <c r="M40" s="27"/>
      <c r="N40" s="26"/>
      <c r="O40" s="10"/>
      <c r="P40" s="11"/>
    </row>
    <row r="41" spans="1:32" s="13" customFormat="1">
      <c r="A41" s="4">
        <v>20</v>
      </c>
      <c r="B41" s="13" t="s">
        <v>38</v>
      </c>
      <c r="D41" s="28">
        <v>1880.3792887999734</v>
      </c>
      <c r="E41" s="29"/>
      <c r="F41" s="28">
        <v>2039.3694417203078</v>
      </c>
      <c r="G41" s="30"/>
      <c r="H41" s="28">
        <v>3796.0384417202731</v>
      </c>
      <c r="I41" s="31"/>
      <c r="J41" s="28">
        <v>5481.1404417202866</v>
      </c>
      <c r="K41" s="12"/>
      <c r="L41" s="28">
        <v>6597.9274417202978</v>
      </c>
      <c r="M41" s="12"/>
      <c r="N41" s="28">
        <v>7332.7174417203059</v>
      </c>
      <c r="O41" s="10"/>
      <c r="P41" s="6"/>
      <c r="R41" s="30"/>
      <c r="T41" s="30"/>
      <c r="V41" s="30"/>
      <c r="X41" s="30"/>
      <c r="Z41" s="30"/>
      <c r="AB41" s="30"/>
    </row>
    <row r="42" spans="1:32" s="13" customFormat="1">
      <c r="A42" s="4"/>
      <c r="D42" s="32"/>
      <c r="E42" s="29"/>
      <c r="F42" s="32"/>
      <c r="G42" s="29"/>
      <c r="H42" s="32"/>
      <c r="I42" s="29"/>
      <c r="J42" s="32"/>
      <c r="K42" s="33"/>
      <c r="L42" s="32"/>
      <c r="M42" s="10"/>
      <c r="N42" s="34"/>
      <c r="O42" s="10"/>
      <c r="P42" s="6"/>
    </row>
    <row r="43" spans="1:32">
      <c r="A43" s="4">
        <v>21</v>
      </c>
      <c r="B43" s="13" t="s">
        <v>39</v>
      </c>
      <c r="D43" s="35"/>
      <c r="E43" s="36"/>
      <c r="F43" s="37"/>
      <c r="G43" s="36"/>
      <c r="H43" s="37"/>
      <c r="I43" s="36"/>
      <c r="J43" s="37"/>
      <c r="K43" s="33"/>
      <c r="L43" s="32"/>
      <c r="M43" s="10"/>
      <c r="N43" s="38"/>
      <c r="O43" s="10"/>
      <c r="P43" s="1"/>
    </row>
    <row r="44" spans="1:32">
      <c r="A44" s="4"/>
      <c r="D44" s="35"/>
      <c r="E44" s="36"/>
      <c r="F44" s="37"/>
      <c r="G44" s="36"/>
      <c r="H44" s="37"/>
      <c r="I44" s="36"/>
      <c r="J44" s="37"/>
      <c r="K44" s="33"/>
      <c r="L44" s="37"/>
      <c r="M44" s="10"/>
      <c r="N44" s="38"/>
      <c r="O44" s="10"/>
    </row>
    <row r="45" spans="1:32">
      <c r="A45" s="2">
        <v>22</v>
      </c>
      <c r="B45" s="1" t="s">
        <v>40</v>
      </c>
      <c r="D45" s="28">
        <v>-698</v>
      </c>
      <c r="E45" s="36"/>
      <c r="F45" s="28">
        <v>-360</v>
      </c>
      <c r="G45" s="39"/>
      <c r="H45" s="28">
        <v>-740</v>
      </c>
      <c r="I45" s="39"/>
      <c r="J45" s="28">
        <v>-1060</v>
      </c>
      <c r="K45" s="12"/>
      <c r="L45" s="28">
        <v>-1380</v>
      </c>
      <c r="M45" s="10"/>
      <c r="N45" s="28">
        <v>-1700</v>
      </c>
      <c r="O45" s="10"/>
      <c r="P45" s="11"/>
    </row>
    <row r="46" spans="1:32">
      <c r="D46" s="32"/>
      <c r="E46" s="36"/>
      <c r="F46" s="28"/>
      <c r="G46" s="39"/>
      <c r="H46" s="28"/>
      <c r="I46" s="39"/>
      <c r="J46" s="28"/>
      <c r="K46" s="12"/>
      <c r="L46" s="28"/>
      <c r="M46" s="10"/>
      <c r="N46" s="28"/>
      <c r="O46" s="10"/>
      <c r="P46" s="11"/>
    </row>
    <row r="47" spans="1:32">
      <c r="A47" s="4">
        <v>23</v>
      </c>
      <c r="B47" s="13" t="s">
        <v>41</v>
      </c>
      <c r="D47" s="28">
        <v>-1182.37928879997</v>
      </c>
      <c r="E47" s="36"/>
      <c r="F47" s="28"/>
      <c r="G47" s="39"/>
      <c r="H47" s="28"/>
      <c r="I47" s="39"/>
      <c r="J47" s="28"/>
      <c r="K47" s="12"/>
      <c r="L47" s="28">
        <v>0</v>
      </c>
      <c r="M47" s="10"/>
      <c r="N47" s="28">
        <v>0</v>
      </c>
      <c r="O47" s="10"/>
      <c r="P47" s="11"/>
    </row>
    <row r="48" spans="1:32">
      <c r="A48" s="4"/>
      <c r="B48" s="13"/>
      <c r="D48" s="35"/>
      <c r="E48" s="36"/>
      <c r="F48" s="37"/>
      <c r="G48" s="36"/>
      <c r="H48" s="37"/>
      <c r="I48" s="36"/>
      <c r="J48" s="37"/>
      <c r="K48" s="33"/>
      <c r="L48" s="37"/>
      <c r="M48" s="10"/>
      <c r="N48" s="38"/>
      <c r="O48" s="10"/>
      <c r="P48" s="6"/>
    </row>
    <row r="49" spans="1:16" s="13" customFormat="1">
      <c r="A49" s="4">
        <v>24</v>
      </c>
      <c r="B49" s="13" t="s">
        <v>42</v>
      </c>
      <c r="D49" s="40">
        <v>3.4106051316484809E-12</v>
      </c>
      <c r="E49" s="29"/>
      <c r="F49" s="40">
        <v>1679</v>
      </c>
      <c r="G49" s="31"/>
      <c r="H49" s="40">
        <v>3056</v>
      </c>
      <c r="I49" s="31"/>
      <c r="J49" s="40">
        <v>4421.1404417202866</v>
      </c>
      <c r="K49" s="12"/>
      <c r="L49" s="40">
        <v>5217.9274417202978</v>
      </c>
      <c r="M49" s="12"/>
      <c r="N49" s="40">
        <v>5632.7174417203059</v>
      </c>
      <c r="O49" s="10"/>
      <c r="P49" s="6"/>
    </row>
    <row r="50" spans="1:16" s="13" customFormat="1">
      <c r="A50" s="4"/>
      <c r="D50" s="30"/>
      <c r="E50" s="30"/>
      <c r="F50" s="30"/>
      <c r="G50" s="30"/>
      <c r="H50" s="30"/>
      <c r="I50" s="30"/>
      <c r="J50" s="30"/>
      <c r="K50" s="10"/>
      <c r="L50" s="30"/>
      <c r="M50" s="10"/>
      <c r="N50" s="30"/>
      <c r="O50" s="10"/>
      <c r="P50" s="6"/>
    </row>
    <row r="51" spans="1:16" ht="13.15" hidden="1" customHeight="1">
      <c r="D51" s="10"/>
      <c r="E51" s="10"/>
      <c r="F51" s="10">
        <v>-3266.4023699999962</v>
      </c>
      <c r="G51" s="10"/>
      <c r="H51" s="10">
        <v>-1364.0624400000088</v>
      </c>
      <c r="I51" s="10"/>
      <c r="J51" s="10">
        <v>-2801.504386288012</v>
      </c>
      <c r="K51" s="10"/>
      <c r="L51" s="10">
        <v>-2572.0026811257703</v>
      </c>
      <c r="M51" s="10"/>
      <c r="N51" s="10">
        <v>-2348.2596811257536</v>
      </c>
      <c r="O51" s="10"/>
      <c r="P51" s="11"/>
    </row>
    <row r="52" spans="1:16" ht="13.15" hidden="1" customHeight="1"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1"/>
    </row>
    <row r="53" spans="1:16" ht="13.15" hidden="1" customHeight="1"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1"/>
    </row>
    <row r="54" spans="1:16" ht="13.15" hidden="1" customHeight="1">
      <c r="D54" s="10"/>
      <c r="E54" s="10"/>
      <c r="F54" s="10"/>
      <c r="G54" s="10"/>
      <c r="H54" s="10"/>
      <c r="I54" s="10"/>
      <c r="J54" s="10"/>
      <c r="K54" s="10"/>
      <c r="L54" s="10"/>
      <c r="O54" s="10"/>
      <c r="P54" s="11"/>
    </row>
    <row r="55" spans="1:16" ht="13.15" hidden="1" customHeight="1">
      <c r="D55" s="10"/>
      <c r="E55" s="10"/>
      <c r="F55" s="10">
        <v>-4245</v>
      </c>
      <c r="G55" s="10"/>
      <c r="H55" s="10">
        <v>1488</v>
      </c>
      <c r="I55" s="10"/>
      <c r="J55" s="10">
        <v>7094</v>
      </c>
      <c r="K55" s="10"/>
      <c r="L55" s="10">
        <v>10797</v>
      </c>
      <c r="M55" s="10"/>
      <c r="N55" s="10">
        <v>12459</v>
      </c>
      <c r="O55" s="10"/>
      <c r="P55" s="11"/>
    </row>
    <row r="56" spans="1:16" ht="13.15" hidden="1" customHeight="1"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1"/>
    </row>
    <row r="57" spans="1:16" ht="13.15" hidden="1" customHeight="1">
      <c r="D57" s="10"/>
      <c r="E57" s="10"/>
      <c r="F57" s="10">
        <v>-4370.5651148000034</v>
      </c>
      <c r="G57" s="10"/>
      <c r="H57" s="10">
        <v>472.18251519999467</v>
      </c>
      <c r="I57" s="10"/>
      <c r="J57" s="10">
        <v>3650.4970752000081</v>
      </c>
      <c r="K57" s="10"/>
      <c r="L57" s="10">
        <v>3562.1826889119984</v>
      </c>
      <c r="M57" s="10"/>
      <c r="N57" s="10">
        <v>1573.9820077862387</v>
      </c>
      <c r="O57" s="10"/>
      <c r="P57" s="11"/>
    </row>
    <row r="58" spans="1:16" ht="13.15" hidden="1" customHeight="1"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1"/>
    </row>
    <row r="59" spans="1:16" ht="13.15" hidden="1" customHeight="1"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1"/>
    </row>
    <row r="60" spans="1:16" ht="13.15" hidden="1" customHeight="1">
      <c r="D60" s="10"/>
      <c r="E60" s="10"/>
      <c r="F60" s="10"/>
      <c r="G60" s="10"/>
      <c r="H60" s="10"/>
      <c r="I60" s="10"/>
      <c r="J60" s="10"/>
      <c r="K60" s="10"/>
      <c r="L60" s="10"/>
      <c r="O60" s="10"/>
      <c r="P60" s="11"/>
    </row>
    <row r="61" spans="1:16">
      <c r="D61" s="10"/>
      <c r="E61" s="10"/>
      <c r="F61" s="10"/>
      <c r="G61" s="10"/>
      <c r="H61" s="10"/>
      <c r="I61" s="10"/>
      <c r="J61" s="10"/>
      <c r="K61" s="10"/>
      <c r="L61" s="10"/>
      <c r="O61" s="10"/>
      <c r="P61" s="11"/>
    </row>
    <row r="62" spans="1:16">
      <c r="D62" s="41"/>
      <c r="E62" s="10"/>
      <c r="F62" s="10"/>
      <c r="G62" s="10"/>
      <c r="H62" s="10"/>
      <c r="I62" s="10"/>
      <c r="J62" s="10"/>
      <c r="K62" s="10"/>
      <c r="L62" s="10"/>
      <c r="O62" s="10"/>
      <c r="P62" s="11"/>
    </row>
    <row r="63" spans="1:16" hidden="1">
      <c r="D63" s="10"/>
      <c r="E63" s="10"/>
      <c r="F63" s="10">
        <v>3503</v>
      </c>
      <c r="G63" s="10"/>
      <c r="H63" s="42">
        <v>1000</v>
      </c>
      <c r="I63" s="10"/>
      <c r="J63" s="10" t="s">
        <v>43</v>
      </c>
      <c r="K63" s="10"/>
      <c r="L63" s="10"/>
      <c r="O63" s="10"/>
      <c r="P63" s="11"/>
    </row>
    <row r="64" spans="1:16" hidden="1">
      <c r="D64" s="10"/>
      <c r="E64" s="10"/>
      <c r="F64" s="10"/>
      <c r="G64" s="10"/>
      <c r="H64" s="10">
        <v>600</v>
      </c>
      <c r="I64" s="10"/>
      <c r="J64" s="10" t="s">
        <v>44</v>
      </c>
      <c r="K64" s="10"/>
      <c r="L64" s="10"/>
      <c r="O64" s="10"/>
      <c r="P64" s="11"/>
    </row>
    <row r="65" spans="2:16" hidden="1">
      <c r="D65" s="10"/>
      <c r="E65" s="10"/>
      <c r="F65" s="10"/>
      <c r="G65" s="10"/>
      <c r="H65" s="1">
        <v>400</v>
      </c>
      <c r="J65" s="1" t="s">
        <v>45</v>
      </c>
      <c r="K65" s="10"/>
      <c r="L65" s="10"/>
      <c r="O65" s="10"/>
      <c r="P65" s="11"/>
    </row>
    <row r="66" spans="2:16" hidden="1">
      <c r="B66" s="43"/>
      <c r="D66" s="10"/>
      <c r="E66" s="10"/>
      <c r="F66" s="10"/>
      <c r="G66" s="10"/>
      <c r="H66" s="42">
        <v>350</v>
      </c>
      <c r="I66" s="10"/>
      <c r="J66" s="10" t="s">
        <v>46</v>
      </c>
      <c r="K66" s="10"/>
      <c r="L66" s="10"/>
      <c r="O66" s="10"/>
      <c r="P66" s="11"/>
    </row>
    <row r="67" spans="2:16" hidden="1">
      <c r="D67" s="10"/>
      <c r="E67" s="10"/>
      <c r="F67" s="10"/>
      <c r="G67" s="10"/>
      <c r="H67" s="1">
        <v>251</v>
      </c>
      <c r="J67" s="1" t="s">
        <v>47</v>
      </c>
      <c r="K67" s="10"/>
      <c r="L67" s="10"/>
      <c r="M67" s="10"/>
      <c r="N67" s="10"/>
      <c r="O67" s="10"/>
      <c r="P67" s="11"/>
    </row>
    <row r="68" spans="2:16" hidden="1">
      <c r="D68" s="10"/>
      <c r="E68" s="10"/>
      <c r="F68" s="10"/>
      <c r="G68" s="10"/>
      <c r="H68" s="42">
        <v>191</v>
      </c>
      <c r="I68" s="10"/>
      <c r="J68" s="10" t="s">
        <v>48</v>
      </c>
      <c r="K68" s="10"/>
      <c r="L68" s="10"/>
      <c r="M68" s="10"/>
      <c r="N68" s="10"/>
      <c r="O68" s="10"/>
      <c r="P68" s="11"/>
    </row>
    <row r="69" spans="2:16" hidden="1">
      <c r="D69" s="10"/>
      <c r="E69" s="10"/>
      <c r="F69" s="10"/>
      <c r="G69" s="10"/>
      <c r="H69" s="42">
        <v>186</v>
      </c>
      <c r="I69" s="10"/>
      <c r="J69" s="10" t="s">
        <v>49</v>
      </c>
      <c r="K69" s="10"/>
      <c r="L69" s="10"/>
      <c r="M69" s="10"/>
      <c r="N69" s="10"/>
      <c r="O69" s="10"/>
      <c r="P69" s="11"/>
    </row>
    <row r="70" spans="2:16" hidden="1">
      <c r="D70" s="10"/>
      <c r="E70" s="10"/>
      <c r="F70" s="10"/>
      <c r="G70" s="10"/>
      <c r="H70" s="1">
        <v>165</v>
      </c>
      <c r="J70" s="1" t="s">
        <v>50</v>
      </c>
      <c r="K70" s="10"/>
      <c r="L70" s="10"/>
      <c r="M70" s="10"/>
      <c r="N70" s="10"/>
      <c r="O70" s="10"/>
      <c r="P70" s="11"/>
    </row>
    <row r="71" spans="2:16" hidden="1">
      <c r="D71" s="10"/>
      <c r="E71" s="10"/>
      <c r="F71" s="10"/>
      <c r="G71" s="10"/>
      <c r="H71" s="10">
        <v>100</v>
      </c>
      <c r="I71" s="10"/>
      <c r="J71" s="10" t="s">
        <v>51</v>
      </c>
      <c r="K71" s="10"/>
      <c r="L71" s="10"/>
      <c r="M71" s="10"/>
      <c r="N71" s="10"/>
      <c r="O71" s="10"/>
      <c r="P71" s="11"/>
    </row>
    <row r="72" spans="2:16" hidden="1">
      <c r="D72" s="10"/>
      <c r="E72" s="10"/>
      <c r="F72" s="10"/>
      <c r="G72" s="10"/>
      <c r="H72" s="10">
        <v>478</v>
      </c>
      <c r="I72" s="10"/>
      <c r="J72" s="10" t="s">
        <v>52</v>
      </c>
      <c r="K72" s="10"/>
      <c r="L72" s="10"/>
      <c r="M72" s="10"/>
      <c r="N72" s="10"/>
      <c r="O72" s="10"/>
      <c r="P72" s="11"/>
    </row>
    <row r="73" spans="2:16" hidden="1">
      <c r="D73" s="10"/>
      <c r="E73" s="10"/>
      <c r="F73" s="10"/>
      <c r="G73" s="10"/>
      <c r="H73" s="10">
        <v>746</v>
      </c>
      <c r="I73" s="10"/>
      <c r="J73" s="10" t="s">
        <v>53</v>
      </c>
      <c r="K73" s="10"/>
      <c r="L73" s="10"/>
      <c r="M73" s="10"/>
      <c r="N73" s="10"/>
      <c r="O73" s="10"/>
      <c r="P73" s="11"/>
    </row>
    <row r="74" spans="2:16" hidden="1">
      <c r="D74" s="10"/>
      <c r="E74" s="10"/>
      <c r="F74" s="10"/>
      <c r="G74" s="10"/>
      <c r="H74" s="10">
        <v>-451</v>
      </c>
      <c r="I74" s="10"/>
      <c r="J74" s="10" t="s">
        <v>54</v>
      </c>
      <c r="K74" s="10"/>
      <c r="L74" s="10"/>
      <c r="M74" s="10"/>
      <c r="N74" s="10"/>
      <c r="O74" s="10"/>
      <c r="P74" s="11"/>
    </row>
    <row r="75" spans="2:16" hidden="1">
      <c r="D75" s="10"/>
      <c r="E75" s="10"/>
      <c r="F75" s="10"/>
      <c r="G75" s="10"/>
      <c r="H75" s="10">
        <f>78344-79160+165</f>
        <v>-651</v>
      </c>
      <c r="I75" s="10"/>
      <c r="J75" s="10" t="s">
        <v>55</v>
      </c>
      <c r="K75" s="10"/>
      <c r="L75" s="10"/>
      <c r="M75" s="10"/>
      <c r="N75" s="10"/>
      <c r="O75" s="10"/>
      <c r="P75" s="11"/>
    </row>
    <row r="76" spans="2:16" hidden="1">
      <c r="D76" s="10"/>
      <c r="E76" s="10"/>
      <c r="F76" s="10"/>
      <c r="G76" s="10"/>
      <c r="H76" s="10">
        <v>-165</v>
      </c>
      <c r="I76" s="10"/>
      <c r="J76" s="10" t="s">
        <v>56</v>
      </c>
      <c r="K76" s="10"/>
      <c r="L76" s="10"/>
      <c r="M76" s="10"/>
      <c r="N76" s="10"/>
      <c r="O76" s="10"/>
      <c r="P76" s="11"/>
    </row>
    <row r="77" spans="2:16" hidden="1">
      <c r="D77" s="10"/>
      <c r="E77" s="10"/>
      <c r="F77" s="10"/>
      <c r="G77" s="10"/>
      <c r="H77" s="10">
        <v>303</v>
      </c>
      <c r="I77" s="10"/>
      <c r="J77" s="10" t="s">
        <v>57</v>
      </c>
      <c r="K77" s="10"/>
      <c r="L77" s="10"/>
      <c r="M77" s="10"/>
      <c r="N77" s="10"/>
      <c r="O77" s="10"/>
      <c r="P77" s="11"/>
    </row>
    <row r="78" spans="2:16" hidden="1">
      <c r="D78" s="10"/>
      <c r="E78" s="10"/>
      <c r="F78" s="10"/>
      <c r="G78" s="10"/>
      <c r="H78" s="44">
        <f>SUM(H63:H77)</f>
        <v>3503</v>
      </c>
      <c r="I78" s="10"/>
      <c r="J78" s="10"/>
      <c r="K78" s="10"/>
      <c r="L78" s="10"/>
      <c r="M78" s="10"/>
      <c r="N78" s="10"/>
      <c r="O78" s="10"/>
      <c r="P78" s="11"/>
    </row>
    <row r="79" spans="2:16"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</row>
    <row r="80" spans="2:16"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1"/>
    </row>
    <row r="81" spans="4:16"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1"/>
    </row>
    <row r="82" spans="4:16"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1"/>
    </row>
    <row r="83" spans="4:16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1"/>
    </row>
    <row r="84" spans="4:16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1"/>
    </row>
    <row r="85" spans="4:16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1"/>
    </row>
    <row r="86" spans="4:16"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1"/>
    </row>
    <row r="87" spans="4:16"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1"/>
    </row>
    <row r="88" spans="4:16"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1"/>
    </row>
    <row r="89" spans="4:16"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1"/>
    </row>
    <row r="90" spans="4:16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1"/>
    </row>
    <row r="91" spans="4:16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1"/>
    </row>
    <row r="92" spans="4:16"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1"/>
    </row>
    <row r="93" spans="4:16"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1"/>
    </row>
    <row r="94" spans="4:16"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1"/>
    </row>
    <row r="95" spans="4:16"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1"/>
    </row>
    <row r="96" spans="4:16"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1"/>
    </row>
    <row r="97" spans="4:16"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1"/>
    </row>
    <row r="98" spans="4:16"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1"/>
    </row>
    <row r="99" spans="4:16"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4:16"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1"/>
    </row>
    <row r="101" spans="4:16"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1"/>
    </row>
    <row r="102" spans="4:16"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1"/>
    </row>
    <row r="103" spans="4:16"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1"/>
    </row>
    <row r="104" spans="4:16"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1"/>
    </row>
    <row r="105" spans="4:16"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1"/>
    </row>
    <row r="106" spans="4:16"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1"/>
    </row>
    <row r="107" spans="4:16"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1"/>
    </row>
    <row r="108" spans="4:16"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1"/>
    </row>
    <row r="109" spans="4:16"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1"/>
    </row>
    <row r="110" spans="4:16"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1"/>
    </row>
    <row r="111" spans="4:16"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1"/>
    </row>
    <row r="112" spans="4:16"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1"/>
    </row>
    <row r="113" spans="4:16"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1"/>
    </row>
    <row r="114" spans="4:16"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1"/>
    </row>
    <row r="115" spans="4:16"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1"/>
    </row>
    <row r="116" spans="4:16"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1"/>
    </row>
    <row r="117" spans="4:16"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1"/>
    </row>
    <row r="118" spans="4:16"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1"/>
    </row>
    <row r="119" spans="4:16"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1"/>
    </row>
    <row r="120" spans="4:16"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1"/>
    </row>
    <row r="121" spans="4:16"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1"/>
    </row>
    <row r="122" spans="4:16"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1"/>
    </row>
    <row r="123" spans="4:16"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1"/>
    </row>
    <row r="124" spans="4:16"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1"/>
    </row>
    <row r="125" spans="4:16"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1"/>
    </row>
    <row r="126" spans="4:16"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1"/>
    </row>
    <row r="127" spans="4:16"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1"/>
    </row>
    <row r="128" spans="4:16"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1"/>
    </row>
    <row r="129" spans="4:16"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1"/>
    </row>
    <row r="130" spans="4:16"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1"/>
    </row>
    <row r="131" spans="4:16"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4:16"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1"/>
    </row>
    <row r="133" spans="4:16"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1"/>
    </row>
    <row r="134" spans="4:16"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1"/>
    </row>
    <row r="135" spans="4:16"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1"/>
    </row>
    <row r="136" spans="4:16"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1"/>
    </row>
    <row r="137" spans="4:16"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1"/>
    </row>
    <row r="138" spans="4:16"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1"/>
    </row>
    <row r="139" spans="4:16"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1"/>
    </row>
    <row r="140" spans="4:16"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1"/>
    </row>
    <row r="141" spans="4:16"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1"/>
    </row>
    <row r="142" spans="4:16"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1"/>
    </row>
    <row r="143" spans="4:16"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1"/>
    </row>
    <row r="144" spans="4:16"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1"/>
    </row>
    <row r="145" spans="4:16"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1"/>
    </row>
    <row r="146" spans="4:16"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1"/>
    </row>
    <row r="147" spans="4:16"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1"/>
    </row>
    <row r="148" spans="4:16"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1"/>
    </row>
    <row r="149" spans="4:16"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1"/>
    </row>
    <row r="150" spans="4:16"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1"/>
    </row>
    <row r="151" spans="4:16"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1"/>
    </row>
    <row r="152" spans="4:16"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1"/>
    </row>
    <row r="153" spans="4:16"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1"/>
    </row>
    <row r="154" spans="4:16"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1"/>
    </row>
    <row r="155" spans="4:16"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1"/>
    </row>
    <row r="156" spans="4:16"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1"/>
    </row>
    <row r="157" spans="4:16"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1"/>
    </row>
    <row r="158" spans="4:16"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1"/>
    </row>
    <row r="159" spans="4:16"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1"/>
    </row>
    <row r="160" spans="4:16"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1"/>
    </row>
    <row r="161" spans="4:16"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1"/>
    </row>
    <row r="162" spans="4:16"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1"/>
    </row>
    <row r="163" spans="4:16"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4:16"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1"/>
    </row>
    <row r="165" spans="4:16"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1"/>
    </row>
    <row r="166" spans="4:16"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1"/>
    </row>
    <row r="167" spans="4:16"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1"/>
    </row>
    <row r="168" spans="4:16"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1"/>
    </row>
    <row r="169" spans="4:16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1"/>
    </row>
    <row r="170" spans="4:16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1"/>
    </row>
    <row r="171" spans="4:16"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1"/>
    </row>
    <row r="172" spans="4:16"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1"/>
    </row>
    <row r="173" spans="4:16"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1"/>
    </row>
    <row r="174" spans="4:16"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1"/>
    </row>
    <row r="175" spans="4:16"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1"/>
    </row>
    <row r="176" spans="4:16"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1"/>
    </row>
    <row r="177" spans="4:16"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1"/>
    </row>
    <row r="178" spans="4:16"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1"/>
    </row>
    <row r="179" spans="4:16"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1"/>
    </row>
    <row r="180" spans="4:16"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1"/>
    </row>
    <row r="181" spans="4:16"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1"/>
    </row>
    <row r="182" spans="4:16"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1"/>
    </row>
    <row r="183" spans="4:16"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1"/>
    </row>
    <row r="184" spans="4:16"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1"/>
    </row>
    <row r="185" spans="4:16"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1"/>
    </row>
    <row r="186" spans="4:16"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1"/>
    </row>
    <row r="187" spans="4:16"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1"/>
    </row>
    <row r="188" spans="4:16"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1"/>
    </row>
    <row r="189" spans="4:16"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1"/>
    </row>
    <row r="190" spans="4:16"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1"/>
    </row>
    <row r="191" spans="4:16"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1"/>
    </row>
    <row r="192" spans="4:16"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1"/>
    </row>
    <row r="193" spans="4:16"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1"/>
    </row>
    <row r="194" spans="4:16"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1"/>
    </row>
    <row r="195" spans="4:16"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4:16"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1"/>
    </row>
    <row r="197" spans="4:16"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1"/>
    </row>
    <row r="198" spans="4:16"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1"/>
    </row>
    <row r="199" spans="4:16"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1"/>
    </row>
    <row r="200" spans="4:16"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1"/>
    </row>
    <row r="201" spans="4:16"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1"/>
    </row>
    <row r="202" spans="4:16"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1"/>
    </row>
    <row r="203" spans="4:16"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1"/>
    </row>
    <row r="204" spans="4:16"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1"/>
    </row>
    <row r="205" spans="4:16"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1"/>
    </row>
    <row r="206" spans="4:16"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1"/>
    </row>
    <row r="207" spans="4:16"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1"/>
    </row>
    <row r="208" spans="4:16"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1"/>
    </row>
    <row r="209" spans="4:16"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1"/>
    </row>
    <row r="210" spans="4:16"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1"/>
    </row>
    <row r="211" spans="4:16"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1"/>
    </row>
    <row r="212" spans="4:16"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1"/>
    </row>
    <row r="213" spans="4:16"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1"/>
    </row>
    <row r="214" spans="4:16"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1"/>
    </row>
    <row r="215" spans="4:16"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1"/>
    </row>
    <row r="216" spans="4:16"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1"/>
    </row>
    <row r="217" spans="4:16"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1"/>
    </row>
    <row r="218" spans="4:16"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1"/>
    </row>
    <row r="219" spans="4:16"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1"/>
    </row>
    <row r="220" spans="4:16"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1"/>
    </row>
    <row r="221" spans="4:16"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1"/>
    </row>
    <row r="222" spans="4:16"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1"/>
    </row>
    <row r="223" spans="4:16"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1"/>
    </row>
    <row r="224" spans="4:16"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1"/>
    </row>
    <row r="225" spans="4:16"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1"/>
    </row>
    <row r="226" spans="4:16"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1"/>
    </row>
    <row r="227" spans="4:16"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4:16"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1"/>
    </row>
    <row r="229" spans="4:16"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1"/>
    </row>
    <row r="230" spans="4:16"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1"/>
    </row>
    <row r="231" spans="4:16"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1"/>
    </row>
    <row r="232" spans="4:16"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1"/>
    </row>
    <row r="233" spans="4:16"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1"/>
    </row>
    <row r="234" spans="4:16"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1"/>
    </row>
    <row r="235" spans="4:16"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1"/>
    </row>
    <row r="236" spans="4:16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1"/>
    </row>
    <row r="237" spans="4:16"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1"/>
    </row>
    <row r="238" spans="4:16"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1"/>
    </row>
    <row r="239" spans="4:16"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1"/>
    </row>
    <row r="240" spans="4:16"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1"/>
    </row>
    <row r="241" spans="4:16"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1"/>
    </row>
    <row r="242" spans="4:16"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1"/>
    </row>
    <row r="243" spans="4:16"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1"/>
    </row>
    <row r="244" spans="4:16"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1"/>
    </row>
    <row r="245" spans="4:16"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1"/>
    </row>
    <row r="246" spans="4:16"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1"/>
    </row>
    <row r="247" spans="4:16"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1"/>
    </row>
    <row r="248" spans="4:16"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1"/>
    </row>
    <row r="249" spans="4:16"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1"/>
    </row>
    <row r="250" spans="4:16"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1"/>
    </row>
    <row r="251" spans="4:16"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1"/>
    </row>
    <row r="252" spans="4:16"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1"/>
    </row>
    <row r="253" spans="4:16"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1"/>
    </row>
    <row r="254" spans="4:16"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1"/>
    </row>
    <row r="255" spans="4:16"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1"/>
    </row>
    <row r="256" spans="4:16"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1"/>
    </row>
    <row r="257" spans="4:16"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1"/>
    </row>
    <row r="258" spans="4:16"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1"/>
    </row>
    <row r="259" spans="4:16"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4:16"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1"/>
    </row>
    <row r="261" spans="4:16"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1"/>
    </row>
    <row r="262" spans="4:16"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1"/>
    </row>
    <row r="263" spans="4:16"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1"/>
    </row>
    <row r="264" spans="4:16"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1"/>
    </row>
    <row r="265" spans="4:16"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1"/>
    </row>
    <row r="266" spans="4:16"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1"/>
    </row>
    <row r="267" spans="4:16"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1"/>
    </row>
    <row r="268" spans="4:16"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1"/>
    </row>
    <row r="269" spans="4:16"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1"/>
    </row>
    <row r="270" spans="4:16"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1"/>
    </row>
    <row r="271" spans="4:16"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1"/>
    </row>
    <row r="272" spans="4:16"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1"/>
    </row>
    <row r="273" spans="4:16"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1"/>
    </row>
    <row r="274" spans="4:16"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1"/>
    </row>
    <row r="275" spans="4:16"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1"/>
    </row>
    <row r="276" spans="4:16"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1"/>
    </row>
    <row r="277" spans="4:16"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1"/>
    </row>
    <row r="278" spans="4:16"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1"/>
    </row>
    <row r="279" spans="4:16"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1"/>
    </row>
    <row r="280" spans="4:16"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1"/>
    </row>
    <row r="281" spans="4:16"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1"/>
    </row>
    <row r="282" spans="4:16"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1"/>
    </row>
    <row r="283" spans="4:16"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1"/>
    </row>
    <row r="284" spans="4:16"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1"/>
    </row>
    <row r="285" spans="4:16"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1"/>
    </row>
    <row r="286" spans="4:16"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1"/>
    </row>
    <row r="287" spans="4:16"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1"/>
    </row>
    <row r="288" spans="4:16"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1"/>
    </row>
    <row r="289" spans="4:16"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1"/>
    </row>
    <row r="290" spans="4:16"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1"/>
    </row>
    <row r="291" spans="4:16"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4:16"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1"/>
    </row>
    <row r="293" spans="4:16"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1"/>
    </row>
    <row r="294" spans="4:16"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1"/>
    </row>
    <row r="295" spans="4:16"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1"/>
    </row>
    <row r="296" spans="4:16"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1"/>
    </row>
    <row r="297" spans="4:16"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1"/>
    </row>
    <row r="298" spans="4:16"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1"/>
    </row>
    <row r="299" spans="4:16"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1"/>
    </row>
    <row r="300" spans="4:16"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1"/>
    </row>
    <row r="301" spans="4:16"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1"/>
    </row>
    <row r="302" spans="4:16"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1"/>
    </row>
    <row r="303" spans="4:16"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1"/>
    </row>
    <row r="304" spans="4:16"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1"/>
    </row>
    <row r="305" spans="4:16"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1"/>
    </row>
    <row r="306" spans="4:16"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1"/>
    </row>
    <row r="307" spans="4:16"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1"/>
    </row>
    <row r="308" spans="4:16"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1"/>
    </row>
    <row r="309" spans="4:16"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1"/>
    </row>
    <row r="310" spans="4:16"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1"/>
    </row>
    <row r="311" spans="4:16"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1"/>
    </row>
    <row r="312" spans="4:16"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1"/>
    </row>
    <row r="313" spans="4:16"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1"/>
    </row>
    <row r="314" spans="4:16"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1"/>
    </row>
    <row r="315" spans="4:16"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1"/>
    </row>
    <row r="316" spans="4:16"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1"/>
    </row>
    <row r="317" spans="4:16"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1"/>
    </row>
    <row r="318" spans="4:16"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1"/>
    </row>
    <row r="319" spans="4:16"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1"/>
    </row>
    <row r="320" spans="4:16"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1"/>
    </row>
    <row r="321" spans="4:16"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1"/>
    </row>
    <row r="322" spans="4:16"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1"/>
    </row>
    <row r="323" spans="4:16"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4:16"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1"/>
    </row>
    <row r="325" spans="4:16"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1"/>
    </row>
    <row r="326" spans="4:16"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1"/>
    </row>
    <row r="327" spans="4:16"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1"/>
    </row>
    <row r="328" spans="4:16"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1"/>
    </row>
    <row r="329" spans="4:16"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1"/>
    </row>
    <row r="330" spans="4:16"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1"/>
    </row>
    <row r="331" spans="4:16"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1"/>
    </row>
    <row r="332" spans="4:16"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1"/>
    </row>
    <row r="333" spans="4:16"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1"/>
    </row>
    <row r="334" spans="4:16"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1"/>
    </row>
    <row r="335" spans="4:16"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1"/>
    </row>
    <row r="336" spans="4:16"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1"/>
    </row>
    <row r="337" spans="4:16"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1"/>
    </row>
    <row r="338" spans="4:16"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1"/>
    </row>
    <row r="339" spans="4:16"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1"/>
    </row>
    <row r="340" spans="4:16"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1"/>
    </row>
    <row r="341" spans="4:16"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1"/>
    </row>
    <row r="342" spans="4:16"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1"/>
    </row>
    <row r="343" spans="4:16"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1"/>
    </row>
    <row r="344" spans="4:16"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1"/>
    </row>
    <row r="345" spans="4:16"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1"/>
    </row>
    <row r="346" spans="4:16"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1"/>
    </row>
    <row r="347" spans="4:16"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1"/>
    </row>
    <row r="348" spans="4:16"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1"/>
    </row>
    <row r="349" spans="4:16"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1"/>
    </row>
    <row r="350" spans="4:16"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1"/>
    </row>
    <row r="351" spans="4:16"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1"/>
    </row>
    <row r="352" spans="4:16"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1"/>
    </row>
    <row r="353" spans="4:16"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1"/>
    </row>
    <row r="354" spans="4:16"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1"/>
    </row>
    <row r="355" spans="4:16"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4:16"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1"/>
    </row>
    <row r="357" spans="4:16"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1"/>
    </row>
    <row r="358" spans="4:16"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1"/>
    </row>
    <row r="359" spans="4:16"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1"/>
    </row>
    <row r="360" spans="4:16"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1"/>
    </row>
    <row r="361" spans="4:16"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1"/>
    </row>
    <row r="362" spans="4:16"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1"/>
    </row>
    <row r="363" spans="4:16"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1"/>
    </row>
    <row r="364" spans="4:16"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1"/>
    </row>
    <row r="365" spans="4:16"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1"/>
    </row>
    <row r="366" spans="4:16"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1"/>
    </row>
    <row r="367" spans="4:16"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1"/>
    </row>
    <row r="368" spans="4:16"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1"/>
    </row>
    <row r="369" spans="4:16"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1"/>
    </row>
    <row r="370" spans="4:16"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1"/>
    </row>
    <row r="371" spans="4:16"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1"/>
    </row>
    <row r="372" spans="4:16"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1"/>
    </row>
    <row r="373" spans="4:16"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1"/>
    </row>
    <row r="374" spans="4:16"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1"/>
    </row>
    <row r="375" spans="4:16"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1"/>
    </row>
    <row r="376" spans="4:16"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1"/>
    </row>
    <row r="377" spans="4:16"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1"/>
    </row>
    <row r="378" spans="4:16"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1"/>
    </row>
    <row r="379" spans="4:16"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1"/>
    </row>
    <row r="380" spans="4:16"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1"/>
    </row>
    <row r="381" spans="4:16"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1"/>
    </row>
    <row r="382" spans="4:16"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1"/>
    </row>
    <row r="383" spans="4:16"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1"/>
    </row>
    <row r="384" spans="4:16"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1"/>
    </row>
    <row r="385" spans="4:16"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1"/>
    </row>
    <row r="386" spans="4:16"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1"/>
    </row>
    <row r="387" spans="4:16"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4:16"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1"/>
    </row>
    <row r="389" spans="4:16"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1"/>
    </row>
    <row r="390" spans="4:16"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1"/>
    </row>
    <row r="391" spans="4:16"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1"/>
    </row>
    <row r="392" spans="4:16"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1"/>
    </row>
    <row r="393" spans="4:16"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1"/>
    </row>
    <row r="394" spans="4:16"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1"/>
    </row>
    <row r="395" spans="4:16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1"/>
    </row>
    <row r="396" spans="4:16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1"/>
    </row>
    <row r="397" spans="4:16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1"/>
    </row>
    <row r="398" spans="4:16"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1"/>
    </row>
    <row r="399" spans="4:16"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1"/>
    </row>
    <row r="400" spans="4:16"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1"/>
    </row>
    <row r="401" spans="4:16"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1"/>
    </row>
    <row r="402" spans="4:16"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1"/>
    </row>
    <row r="403" spans="4:16"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1"/>
    </row>
    <row r="404" spans="4:16"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1"/>
    </row>
    <row r="405" spans="4:16"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1"/>
    </row>
    <row r="406" spans="4:16"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1"/>
    </row>
    <row r="407" spans="4:16"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1"/>
    </row>
    <row r="408" spans="4:16"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1"/>
    </row>
    <row r="409" spans="4:16"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1"/>
    </row>
    <row r="410" spans="4:16"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1"/>
    </row>
    <row r="411" spans="4:16"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1"/>
    </row>
    <row r="412" spans="4:16"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1"/>
    </row>
    <row r="413" spans="4:16"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1"/>
    </row>
    <row r="414" spans="4:16"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1"/>
    </row>
    <row r="415" spans="4:16"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1"/>
    </row>
    <row r="416" spans="4:16"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1"/>
    </row>
    <row r="417" spans="4:16"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1"/>
    </row>
    <row r="418" spans="4:16"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1"/>
    </row>
    <row r="419" spans="4:16"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4:16"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1"/>
    </row>
    <row r="421" spans="4:16"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1"/>
    </row>
    <row r="422" spans="4:16"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1"/>
    </row>
    <row r="423" spans="4:16"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1"/>
    </row>
    <row r="424" spans="4:16"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1"/>
    </row>
    <row r="425" spans="4:16"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1"/>
    </row>
    <row r="426" spans="4:16"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1"/>
    </row>
    <row r="427" spans="4:16"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1"/>
    </row>
    <row r="428" spans="4:16"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1"/>
    </row>
    <row r="429" spans="4:16"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1"/>
    </row>
    <row r="430" spans="4:16"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1"/>
    </row>
    <row r="431" spans="4:16"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1"/>
    </row>
    <row r="432" spans="4:16"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1"/>
    </row>
    <row r="433" spans="4:16"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1"/>
    </row>
    <row r="434" spans="4:16"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1"/>
    </row>
    <row r="435" spans="4:16"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1"/>
    </row>
    <row r="436" spans="4:16"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1"/>
    </row>
    <row r="437" spans="4:16"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1"/>
    </row>
    <row r="438" spans="4:16"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1"/>
    </row>
    <row r="439" spans="4:16"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1"/>
    </row>
    <row r="440" spans="4:16"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1"/>
    </row>
    <row r="441" spans="4:16"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1"/>
    </row>
    <row r="442" spans="4:16"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1"/>
    </row>
    <row r="443" spans="4:16"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1"/>
    </row>
    <row r="444" spans="4:16"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1"/>
    </row>
    <row r="445" spans="4:16"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1"/>
    </row>
    <row r="446" spans="4:16"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1"/>
    </row>
    <row r="447" spans="4:16"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1"/>
    </row>
    <row r="448" spans="4:16"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1"/>
    </row>
    <row r="449" spans="4:16"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1"/>
    </row>
    <row r="450" spans="4:16"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1"/>
    </row>
    <row r="451" spans="4:16"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1"/>
    </row>
    <row r="452" spans="4:16"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1"/>
    </row>
    <row r="453" spans="4:16"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1"/>
    </row>
    <row r="454" spans="4:16"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1"/>
    </row>
    <row r="455" spans="4:16"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1"/>
    </row>
    <row r="456" spans="4:16"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1"/>
    </row>
    <row r="457" spans="4:16"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1"/>
    </row>
    <row r="458" spans="4:16"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1"/>
    </row>
    <row r="459" spans="4:16"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1"/>
    </row>
    <row r="460" spans="4:16"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1"/>
    </row>
    <row r="461" spans="4:16"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1"/>
    </row>
    <row r="462" spans="4:16"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1"/>
    </row>
    <row r="463" spans="4:16"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1"/>
    </row>
    <row r="464" spans="4:16"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1"/>
    </row>
    <row r="465" spans="4:16"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1"/>
    </row>
    <row r="466" spans="4:16"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1"/>
    </row>
    <row r="467" spans="4:16"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1"/>
    </row>
    <row r="468" spans="4:16"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1"/>
    </row>
    <row r="469" spans="4:16"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1"/>
    </row>
    <row r="470" spans="4:16"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1"/>
    </row>
    <row r="471" spans="4:16"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1"/>
    </row>
    <row r="472" spans="4:16"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1"/>
    </row>
    <row r="473" spans="4:16"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1"/>
    </row>
    <row r="474" spans="4:16"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1"/>
    </row>
    <row r="475" spans="4:16"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1"/>
    </row>
    <row r="476" spans="4:16"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1"/>
    </row>
    <row r="477" spans="4:16"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1"/>
    </row>
    <row r="478" spans="4:16"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1"/>
    </row>
    <row r="479" spans="4:16"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1"/>
    </row>
  </sheetData>
  <mergeCells count="3">
    <mergeCell ref="A1:N1"/>
    <mergeCell ref="A2:N2"/>
    <mergeCell ref="A3:N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landscape" r:id="rId1"/>
  <headerFooter>
    <oddHeader>&amp;R&amp;A</oddHeader>
    <oddFooter>&amp;L&amp;F &amp;A&amp;R31-01-2025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AFB94-621D-4AB1-97FE-CF4601967BC2}">
  <sheetPr>
    <pageSetUpPr fitToPage="1"/>
  </sheetPr>
  <dimension ref="A1:AF479"/>
  <sheetViews>
    <sheetView showGridLines="0" zoomScale="110" zoomScaleNormal="110" workbookViewId="0">
      <pane xSplit="3" ySplit="10" topLeftCell="D35" activePane="bottomRight" state="frozen"/>
      <selection pane="bottomRight" sqref="A1:N49"/>
      <selection pane="bottomLeft" activeCell="V31" sqref="V31"/>
      <selection pane="topRight" activeCell="V31" sqref="V31"/>
    </sheetView>
  </sheetViews>
  <sheetFormatPr defaultColWidth="9.5703125" defaultRowHeight="13.15"/>
  <cols>
    <col min="1" max="1" width="3.7109375" style="2" customWidth="1"/>
    <col min="2" max="2" width="76.28515625" style="1" bestFit="1" customWidth="1"/>
    <col min="3" max="3" width="7.28515625" style="1" hidden="1" customWidth="1"/>
    <col min="4" max="4" width="13.28515625" style="1" customWidth="1"/>
    <col min="5" max="5" width="3.5703125" style="1" customWidth="1"/>
    <col min="6" max="6" width="13.28515625" style="1" customWidth="1"/>
    <col min="7" max="7" width="2.7109375" style="1" customWidth="1"/>
    <col min="8" max="8" width="13.28515625" style="1" customWidth="1"/>
    <col min="9" max="9" width="3.5703125" style="1" customWidth="1"/>
    <col min="10" max="10" width="13.28515625" style="1" customWidth="1"/>
    <col min="11" max="11" width="3.5703125" style="1" customWidth="1"/>
    <col min="12" max="12" width="13.28515625" style="1" customWidth="1"/>
    <col min="13" max="13" width="3.5703125" style="1" customWidth="1"/>
    <col min="14" max="14" width="13.28515625" style="1" customWidth="1"/>
    <col min="15" max="15" width="3.5703125" style="1" customWidth="1"/>
    <col min="16" max="16" width="8.5703125" style="2" hidden="1" customWidth="1"/>
    <col min="17" max="17" width="11.7109375" style="1" bestFit="1" customWidth="1"/>
    <col min="18" max="27" width="9.5703125" style="1" customWidth="1"/>
    <col min="28" max="28" width="11.28515625" style="1" customWidth="1"/>
    <col min="29" max="29" width="9.5703125" style="1" customWidth="1"/>
    <col min="30" max="31" width="9.5703125" style="1"/>
    <col min="32" max="32" width="17.7109375" style="1" bestFit="1" customWidth="1"/>
    <col min="33" max="16384" width="9.5703125" style="1"/>
  </cols>
  <sheetData>
    <row r="1" spans="1:28" ht="15.6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28" ht="15.6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28" ht="15.6">
      <c r="A3" s="90" t="s">
        <v>58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5" spans="1:28" s="2" customFormat="1">
      <c r="D5" s="2" t="s">
        <v>3</v>
      </c>
      <c r="F5" s="2" t="s">
        <v>4</v>
      </c>
      <c r="H5" s="2" t="s">
        <v>5</v>
      </c>
      <c r="J5" s="2" t="s">
        <v>6</v>
      </c>
      <c r="L5" s="2" t="s">
        <v>7</v>
      </c>
      <c r="N5" s="2" t="s">
        <v>8</v>
      </c>
    </row>
    <row r="6" spans="1:28" s="2" customFormat="1">
      <c r="D6" s="3"/>
      <c r="F6" s="3"/>
      <c r="H6" s="3"/>
      <c r="J6" s="3"/>
      <c r="L6" s="3"/>
      <c r="N6" s="3"/>
    </row>
    <row r="7" spans="1:28" s="2" customFormat="1">
      <c r="B7" s="4"/>
      <c r="C7" s="4"/>
      <c r="D7" s="5" t="s">
        <v>9</v>
      </c>
      <c r="E7" s="4"/>
      <c r="F7" s="5" t="s">
        <v>10</v>
      </c>
      <c r="G7" s="4"/>
      <c r="H7" s="5" t="s">
        <v>11</v>
      </c>
      <c r="I7" s="4"/>
      <c r="J7" s="5" t="s">
        <v>12</v>
      </c>
      <c r="K7" s="4"/>
      <c r="L7" s="5" t="s">
        <v>13</v>
      </c>
      <c r="M7" s="4"/>
      <c r="N7" s="5" t="s">
        <v>14</v>
      </c>
      <c r="O7" s="4"/>
      <c r="P7" s="4"/>
    </row>
    <row r="8" spans="1:28" s="2" customFormat="1">
      <c r="B8" s="4"/>
      <c r="C8" s="4"/>
      <c r="D8" s="5" t="s">
        <v>15</v>
      </c>
      <c r="E8" s="5"/>
      <c r="F8" s="5" t="s">
        <v>16</v>
      </c>
      <c r="G8" s="4"/>
      <c r="H8" s="5" t="s">
        <v>16</v>
      </c>
      <c r="I8" s="4"/>
      <c r="J8" s="5" t="s">
        <v>16</v>
      </c>
      <c r="K8" s="4"/>
      <c r="L8" s="5" t="s">
        <v>16</v>
      </c>
      <c r="M8" s="4"/>
      <c r="N8" s="5" t="s">
        <v>16</v>
      </c>
      <c r="O8" s="4"/>
      <c r="P8" s="6" t="s">
        <v>17</v>
      </c>
    </row>
    <row r="9" spans="1:28" s="2" customFormat="1">
      <c r="B9" s="4"/>
      <c r="C9" s="4"/>
      <c r="D9" s="7" t="s">
        <v>18</v>
      </c>
      <c r="E9" s="4"/>
      <c r="F9" s="7" t="s">
        <v>18</v>
      </c>
      <c r="G9" s="4"/>
      <c r="H9" s="7" t="s">
        <v>18</v>
      </c>
      <c r="I9" s="4"/>
      <c r="J9" s="7" t="s">
        <v>18</v>
      </c>
      <c r="K9" s="4"/>
      <c r="L9" s="7" t="s">
        <v>18</v>
      </c>
      <c r="M9" s="4"/>
      <c r="N9" s="7" t="s">
        <v>18</v>
      </c>
      <c r="O9" s="4"/>
      <c r="P9" s="4"/>
    </row>
    <row r="10" spans="1:28">
      <c r="D10" s="8"/>
      <c r="F10" s="8"/>
      <c r="H10" s="8"/>
      <c r="J10" s="8"/>
      <c r="L10" s="8"/>
      <c r="N10" s="8"/>
    </row>
    <row r="11" spans="1:28">
      <c r="A11" s="2">
        <v>1</v>
      </c>
      <c r="B11" s="1" t="s">
        <v>19</v>
      </c>
      <c r="D11" s="9"/>
      <c r="E11" s="9"/>
      <c r="F11" s="9">
        <v>8868.8950000000004</v>
      </c>
      <c r="G11" s="9"/>
      <c r="H11" s="9">
        <v>4468.1750000000002</v>
      </c>
      <c r="I11" s="9"/>
      <c r="J11" s="9">
        <v>4626.2060000000001</v>
      </c>
      <c r="K11" s="9"/>
      <c r="L11" s="9">
        <v>4788.9769999999999</v>
      </c>
      <c r="M11" s="9"/>
      <c r="N11" s="9">
        <v>4956.6270000000004</v>
      </c>
      <c r="O11" s="10"/>
      <c r="P11" s="11">
        <v>1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>
      <c r="A12" s="2">
        <v>2</v>
      </c>
      <c r="B12" s="1" t="s">
        <v>20</v>
      </c>
      <c r="D12" s="9"/>
      <c r="E12" s="9"/>
      <c r="F12" s="9">
        <v>1251.6543717203281</v>
      </c>
      <c r="G12" s="9"/>
      <c r="H12" s="9">
        <v>1209.952</v>
      </c>
      <c r="I12" s="9"/>
      <c r="J12" s="9">
        <v>1261.797</v>
      </c>
      <c r="K12" s="9"/>
      <c r="L12" s="9">
        <v>1328.8579999999999</v>
      </c>
      <c r="M12" s="9"/>
      <c r="N12" s="9">
        <v>1395.366</v>
      </c>
      <c r="O12" s="10"/>
      <c r="P12" s="11">
        <v>2</v>
      </c>
    </row>
    <row r="13" spans="1:28">
      <c r="A13" s="2">
        <v>3</v>
      </c>
      <c r="B13" s="1" t="s">
        <v>21</v>
      </c>
      <c r="D13" s="9"/>
      <c r="E13" s="9"/>
      <c r="F13" s="9">
        <v>0</v>
      </c>
      <c r="G13" s="9"/>
      <c r="H13" s="9">
        <v>0</v>
      </c>
      <c r="I13" s="9"/>
      <c r="J13" s="9">
        <v>0</v>
      </c>
      <c r="K13" s="9"/>
      <c r="L13" s="9">
        <v>0</v>
      </c>
      <c r="M13" s="9"/>
      <c r="N13" s="9">
        <v>0</v>
      </c>
      <c r="O13" s="10"/>
      <c r="P13" s="11">
        <v>8</v>
      </c>
    </row>
    <row r="14" spans="1:28">
      <c r="A14" s="2">
        <v>4</v>
      </c>
      <c r="B14" s="1" t="s">
        <v>22</v>
      </c>
      <c r="D14" s="9"/>
      <c r="E14" s="9"/>
      <c r="F14" s="9">
        <v>1668.509</v>
      </c>
      <c r="G14" s="9"/>
      <c r="H14" s="9">
        <v>2094</v>
      </c>
      <c r="I14" s="9"/>
      <c r="J14" s="9">
        <v>2800</v>
      </c>
      <c r="K14" s="9"/>
      <c r="L14" s="9">
        <v>2702.1309999999999</v>
      </c>
      <c r="M14" s="9"/>
      <c r="N14" s="9">
        <v>2800</v>
      </c>
      <c r="O14" s="10"/>
      <c r="P14" s="11">
        <v>3</v>
      </c>
    </row>
    <row r="15" spans="1:28">
      <c r="A15" s="2">
        <v>5</v>
      </c>
      <c r="B15" s="1" t="s">
        <v>23</v>
      </c>
      <c r="D15" s="9"/>
      <c r="E15" s="9"/>
      <c r="F15" s="9">
        <v>-396.53300000000002</v>
      </c>
      <c r="G15" s="9"/>
      <c r="H15" s="9">
        <v>0</v>
      </c>
      <c r="I15" s="9"/>
      <c r="J15" s="9">
        <v>0</v>
      </c>
      <c r="K15" s="9"/>
      <c r="L15" s="9">
        <v>0</v>
      </c>
      <c r="M15" s="9"/>
      <c r="N15" s="9">
        <v>0</v>
      </c>
      <c r="O15" s="10"/>
      <c r="P15" s="11">
        <v>7</v>
      </c>
      <c r="R15" s="12"/>
    </row>
    <row r="16" spans="1:28">
      <c r="A16" s="2">
        <v>6</v>
      </c>
      <c r="B16" s="1" t="s">
        <v>24</v>
      </c>
      <c r="D16" s="9"/>
      <c r="E16" s="9"/>
      <c r="F16" s="9">
        <v>614.71100000000001</v>
      </c>
      <c r="G16" s="9"/>
      <c r="H16" s="9">
        <v>660.66600000000005</v>
      </c>
      <c r="I16" s="9"/>
      <c r="J16" s="9">
        <v>175.30699999999999</v>
      </c>
      <c r="K16" s="9"/>
      <c r="L16" s="9">
        <v>15.132999999999999</v>
      </c>
      <c r="M16" s="9"/>
      <c r="N16" s="9">
        <v>-117.86799999999999</v>
      </c>
      <c r="O16" s="10"/>
      <c r="P16" s="11"/>
      <c r="R16" s="12"/>
    </row>
    <row r="17" spans="1:29"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  <c r="P17" s="11"/>
    </row>
    <row r="18" spans="1:29">
      <c r="A18" s="2">
        <v>7</v>
      </c>
      <c r="B18" s="1" t="s">
        <v>25</v>
      </c>
      <c r="D18" s="9"/>
      <c r="E18" s="9"/>
      <c r="F18" s="9">
        <v>12007.236371720328</v>
      </c>
      <c r="G18" s="9"/>
      <c r="H18" s="9">
        <v>8432.7929999999997</v>
      </c>
      <c r="I18" s="9"/>
      <c r="J18" s="9">
        <v>8863.3100000000013</v>
      </c>
      <c r="K18" s="9"/>
      <c r="L18" s="9">
        <v>8835.0990000000002</v>
      </c>
      <c r="M18" s="9"/>
      <c r="N18" s="9">
        <v>9034.125</v>
      </c>
      <c r="O18" s="10"/>
      <c r="P18" s="11"/>
      <c r="AC18" s="10"/>
    </row>
    <row r="19" spans="1:29"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  <c r="P19" s="11"/>
    </row>
    <row r="20" spans="1:29">
      <c r="A20" s="2">
        <v>8</v>
      </c>
      <c r="B20" s="1" t="s">
        <v>26</v>
      </c>
      <c r="D20" s="9"/>
      <c r="E20" s="9"/>
      <c r="F20" s="9">
        <v>12007.236371720328</v>
      </c>
      <c r="G20" s="9"/>
      <c r="H20" s="9">
        <v>8432.7929999999997</v>
      </c>
      <c r="I20" s="9"/>
      <c r="J20" s="9">
        <v>8863.3100000000013</v>
      </c>
      <c r="K20" s="9"/>
      <c r="L20" s="9">
        <v>8835.0990000000002</v>
      </c>
      <c r="M20" s="9"/>
      <c r="N20" s="9">
        <v>9034.125</v>
      </c>
      <c r="O20" s="10"/>
      <c r="P20" s="6"/>
    </row>
    <row r="21" spans="1:29">
      <c r="B21" s="13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  <c r="P21" s="11"/>
    </row>
    <row r="22" spans="1:29">
      <c r="A22" s="2">
        <v>9</v>
      </c>
      <c r="B22" s="1" t="s">
        <v>27</v>
      </c>
      <c r="D22" s="9"/>
      <c r="E22" s="9"/>
      <c r="F22" s="9">
        <v>174907.65699999998</v>
      </c>
      <c r="G22" s="9"/>
      <c r="H22" s="9">
        <v>186914.8933717203</v>
      </c>
      <c r="I22" s="9"/>
      <c r="J22" s="9">
        <v>195347.68637172031</v>
      </c>
      <c r="K22" s="9"/>
      <c r="L22" s="9">
        <v>204210.99637172031</v>
      </c>
      <c r="M22" s="9"/>
      <c r="N22" s="9">
        <v>213046.09537172029</v>
      </c>
      <c r="O22" s="10"/>
      <c r="P22" s="11"/>
      <c r="R22" s="12"/>
    </row>
    <row r="23" spans="1:29"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/>
      <c r="P23" s="11"/>
    </row>
    <row r="24" spans="1:29">
      <c r="A24" s="2">
        <v>10</v>
      </c>
      <c r="B24" s="1" t="s">
        <v>28</v>
      </c>
      <c r="D24" s="9">
        <v>174907.65699999998</v>
      </c>
      <c r="E24" s="9"/>
      <c r="F24" s="9">
        <v>186914.8933717203</v>
      </c>
      <c r="G24" s="9"/>
      <c r="H24" s="9">
        <v>195347.68637172031</v>
      </c>
      <c r="I24" s="9"/>
      <c r="J24" s="9">
        <v>204210.99637172031</v>
      </c>
      <c r="K24" s="9"/>
      <c r="L24" s="9">
        <v>213046.09537172029</v>
      </c>
      <c r="M24" s="9"/>
      <c r="N24" s="9">
        <v>222080.22037172029</v>
      </c>
      <c r="O24" s="10"/>
      <c r="P24" s="11"/>
    </row>
    <row r="25" spans="1:29">
      <c r="D25" s="14"/>
      <c r="E25" s="10"/>
      <c r="F25" s="14"/>
      <c r="G25" s="10"/>
      <c r="H25" s="14"/>
      <c r="I25" s="10"/>
      <c r="J25" s="14"/>
      <c r="K25" s="10"/>
      <c r="L25" s="14"/>
      <c r="M25" s="10"/>
      <c r="N25" s="14"/>
      <c r="O25" s="10"/>
      <c r="P25" s="11"/>
      <c r="Q25" s="12"/>
      <c r="V25" s="12"/>
    </row>
    <row r="26" spans="1:29">
      <c r="A26" s="2">
        <v>11</v>
      </c>
      <c r="B26" s="1" t="s">
        <v>29</v>
      </c>
      <c r="D26" s="15">
        <v>6.0199999999999997E-2</v>
      </c>
      <c r="E26" s="10"/>
      <c r="F26" s="16">
        <v>6.8649003580902854E-2</v>
      </c>
      <c r="G26" s="10"/>
      <c r="H26" s="15">
        <v>4.5115682586243086E-2</v>
      </c>
      <c r="I26" s="10"/>
      <c r="J26" s="15">
        <v>4.537197324740419E-2</v>
      </c>
      <c r="K26" s="17"/>
      <c r="L26" s="15">
        <v>4.3264560464303652E-2</v>
      </c>
      <c r="M26" s="17"/>
      <c r="N26" s="15">
        <v>4.2404555616179521E-2</v>
      </c>
      <c r="O26" s="10"/>
      <c r="P26" s="11"/>
    </row>
    <row r="27" spans="1:29">
      <c r="D27" s="18"/>
      <c r="E27" s="10"/>
      <c r="F27" s="18"/>
      <c r="G27" s="10"/>
      <c r="H27" s="18"/>
      <c r="I27" s="10"/>
      <c r="J27" s="18"/>
      <c r="K27" s="10"/>
      <c r="L27" s="18"/>
      <c r="M27" s="10"/>
      <c r="N27" s="18"/>
      <c r="O27" s="10"/>
      <c r="P27" s="11"/>
    </row>
    <row r="28" spans="1:29">
      <c r="A28" s="2">
        <v>12</v>
      </c>
      <c r="B28" s="1" t="s">
        <v>30</v>
      </c>
      <c r="D28" s="14"/>
      <c r="E28" s="10"/>
      <c r="F28" s="14"/>
      <c r="G28" s="10"/>
      <c r="H28" s="14"/>
      <c r="I28" s="10"/>
      <c r="J28" s="14"/>
      <c r="K28" s="10"/>
      <c r="L28" s="14"/>
      <c r="M28" s="10"/>
      <c r="N28" s="14"/>
      <c r="O28" s="10"/>
      <c r="P28" s="11"/>
    </row>
    <row r="29" spans="1:29">
      <c r="D29" s="14"/>
      <c r="E29" s="10"/>
      <c r="F29" s="14"/>
      <c r="G29" s="10"/>
      <c r="H29" s="14"/>
      <c r="I29" s="10"/>
      <c r="J29" s="14"/>
      <c r="K29" s="10"/>
      <c r="L29" s="14"/>
      <c r="M29" s="10"/>
      <c r="N29" s="14"/>
      <c r="O29" s="10"/>
      <c r="P29" s="19"/>
    </row>
    <row r="30" spans="1:29">
      <c r="A30" s="2">
        <v>13</v>
      </c>
      <c r="B30" s="20" t="s">
        <v>31</v>
      </c>
      <c r="D30" s="14"/>
      <c r="F30" s="14"/>
      <c r="G30" s="10"/>
      <c r="H30" s="21"/>
      <c r="I30" s="10"/>
      <c r="J30" s="21"/>
      <c r="K30" s="10"/>
      <c r="L30" s="21"/>
      <c r="M30" s="10"/>
      <c r="N30" s="21"/>
      <c r="O30" s="10"/>
      <c r="P30" s="11"/>
    </row>
    <row r="31" spans="1:29">
      <c r="A31" s="2">
        <v>14</v>
      </c>
      <c r="B31" s="20" t="s">
        <v>32</v>
      </c>
      <c r="D31" s="9">
        <v>-67671.717000000004</v>
      </c>
      <c r="E31" s="9"/>
      <c r="F31" s="9">
        <v>-71033.231</v>
      </c>
      <c r="G31" s="9"/>
      <c r="H31" s="9">
        <v>-71033.231</v>
      </c>
      <c r="I31" s="9"/>
      <c r="J31" s="9">
        <v>-71033.231</v>
      </c>
      <c r="K31" s="9"/>
      <c r="L31" s="9">
        <v>-71033.231</v>
      </c>
      <c r="M31" s="9"/>
      <c r="N31" s="9">
        <v>-71033.231</v>
      </c>
      <c r="O31" s="10"/>
      <c r="P31" s="11">
        <v>20</v>
      </c>
      <c r="R31" s="10"/>
      <c r="T31" s="10"/>
      <c r="V31" s="10"/>
      <c r="X31" s="10"/>
      <c r="Z31" s="10"/>
      <c r="AB31" s="10"/>
    </row>
    <row r="32" spans="1:29">
      <c r="A32" s="2">
        <v>15</v>
      </c>
      <c r="B32" s="20" t="s">
        <v>33</v>
      </c>
      <c r="D32" s="9">
        <v>-25983.21</v>
      </c>
      <c r="E32" s="9"/>
      <c r="F32" s="9">
        <v>-26102.008000000002</v>
      </c>
      <c r="G32" s="9"/>
      <c r="H32" s="9">
        <v>-26102.008000000002</v>
      </c>
      <c r="I32" s="9"/>
      <c r="J32" s="9">
        <v>-26102.008000000002</v>
      </c>
      <c r="K32" s="9"/>
      <c r="L32" s="9">
        <v>-26102.008000000002</v>
      </c>
      <c r="M32" s="9"/>
      <c r="N32" s="9">
        <v>-26102.008000000002</v>
      </c>
      <c r="O32" s="10"/>
      <c r="P32" s="11">
        <v>21</v>
      </c>
      <c r="R32" s="10"/>
      <c r="S32" s="12"/>
      <c r="T32" s="10"/>
      <c r="V32" s="10"/>
      <c r="X32" s="10"/>
      <c r="Z32" s="10"/>
      <c r="AB32" s="10"/>
    </row>
    <row r="33" spans="1:32">
      <c r="A33" s="2">
        <v>16</v>
      </c>
      <c r="B33" s="20" t="s">
        <v>34</v>
      </c>
      <c r="D33" s="9">
        <v>-212.77799999999999</v>
      </c>
      <c r="E33" s="9"/>
      <c r="F33" s="9">
        <v>-212.77799999999999</v>
      </c>
      <c r="G33" s="9"/>
      <c r="H33" s="9">
        <v>-212.77799999999999</v>
      </c>
      <c r="I33" s="9"/>
      <c r="J33" s="9">
        <v>-212.77799999999999</v>
      </c>
      <c r="K33" s="9"/>
      <c r="L33" s="9">
        <v>-212.77799999999999</v>
      </c>
      <c r="M33" s="9"/>
      <c r="N33" s="9">
        <v>-212.77799999999999</v>
      </c>
      <c r="O33" s="10"/>
      <c r="P33" s="11">
        <v>22</v>
      </c>
      <c r="R33" s="10"/>
      <c r="T33" s="10"/>
      <c r="V33" s="10"/>
      <c r="X33" s="10"/>
      <c r="Z33" s="10"/>
      <c r="AB33" s="10"/>
    </row>
    <row r="34" spans="1:32">
      <c r="B34" s="20"/>
      <c r="D34" s="9"/>
      <c r="E34" s="9"/>
      <c r="F34" s="22"/>
      <c r="G34" s="22"/>
      <c r="H34" s="22"/>
      <c r="I34" s="9"/>
      <c r="J34" s="9"/>
      <c r="K34" s="9"/>
      <c r="L34" s="9"/>
      <c r="M34" s="9"/>
      <c r="N34" s="9"/>
      <c r="O34" s="10"/>
      <c r="P34" s="11"/>
      <c r="R34" s="10"/>
      <c r="S34" s="17"/>
      <c r="T34" s="10"/>
      <c r="V34" s="10"/>
      <c r="X34" s="10"/>
      <c r="Z34" s="10"/>
      <c r="AB34" s="10"/>
    </row>
    <row r="35" spans="1:32">
      <c r="A35" s="2">
        <v>17</v>
      </c>
      <c r="B35" s="20" t="s">
        <v>35</v>
      </c>
      <c r="D35" s="9">
        <v>-93867.705000000002</v>
      </c>
      <c r="E35" s="9"/>
      <c r="F35" s="9">
        <v>-97348.017000000007</v>
      </c>
      <c r="G35" s="9"/>
      <c r="H35" s="9">
        <v>-97348.017000000007</v>
      </c>
      <c r="I35" s="9"/>
      <c r="J35" s="9">
        <v>-97348.017000000007</v>
      </c>
      <c r="K35" s="9"/>
      <c r="L35" s="9">
        <v>-97348.017000000007</v>
      </c>
      <c r="M35" s="9"/>
      <c r="N35" s="9">
        <v>-97348.017000000007</v>
      </c>
      <c r="O35" s="10"/>
      <c r="P35" s="11"/>
      <c r="R35" s="23"/>
      <c r="T35" s="10"/>
      <c r="V35" s="10"/>
      <c r="X35" s="10"/>
      <c r="Z35" s="10"/>
      <c r="AB35" s="10"/>
      <c r="AE35" s="10"/>
      <c r="AF35" s="24"/>
    </row>
    <row r="36" spans="1:32">
      <c r="B36" s="2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11"/>
      <c r="R36" s="10"/>
      <c r="T36" s="10"/>
      <c r="V36" s="10"/>
      <c r="X36" s="10"/>
      <c r="Z36" s="10"/>
      <c r="AB36" s="10"/>
    </row>
    <row r="37" spans="1:32">
      <c r="A37" s="2">
        <v>18</v>
      </c>
      <c r="B37" s="20" t="s">
        <v>36</v>
      </c>
      <c r="D37" s="9">
        <v>-79159.572711200002</v>
      </c>
      <c r="E37" s="9"/>
      <c r="F37" s="9">
        <v>-86492.506929999989</v>
      </c>
      <c r="G37" s="9"/>
      <c r="H37" s="9">
        <v>-93065.751929999999</v>
      </c>
      <c r="I37" s="9"/>
      <c r="J37" s="9">
        <v>-100138.55093</v>
      </c>
      <c r="K37" s="9"/>
      <c r="L37" s="9">
        <v>-107748.86592999999</v>
      </c>
      <c r="M37" s="9"/>
      <c r="N37" s="9">
        <v>-115937.54792999999</v>
      </c>
      <c r="O37" s="10"/>
      <c r="P37" s="11">
        <v>6</v>
      </c>
      <c r="R37" s="10"/>
      <c r="T37" s="10"/>
      <c r="V37" s="10"/>
      <c r="X37" s="10"/>
      <c r="Z37" s="10"/>
      <c r="AB37" s="10"/>
    </row>
    <row r="38" spans="1:32">
      <c r="B38" s="12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/>
      <c r="P38" s="11"/>
    </row>
    <row r="39" spans="1:32">
      <c r="A39" s="2">
        <v>19</v>
      </c>
      <c r="B39" s="1" t="s">
        <v>37</v>
      </c>
      <c r="D39" s="9">
        <v>-173027.2777112</v>
      </c>
      <c r="E39" s="9"/>
      <c r="F39" s="9">
        <v>-183840.52393</v>
      </c>
      <c r="G39" s="9"/>
      <c r="H39" s="9">
        <v>-190413.76893000002</v>
      </c>
      <c r="I39" s="9"/>
      <c r="J39" s="9">
        <v>-197486.56793000002</v>
      </c>
      <c r="K39" s="9"/>
      <c r="L39" s="9">
        <v>-205096.88292999999</v>
      </c>
      <c r="M39" s="9"/>
      <c r="N39" s="9">
        <v>-213285.56492999999</v>
      </c>
      <c r="O39" s="10"/>
      <c r="P39" s="11"/>
    </row>
    <row r="40" spans="1:32">
      <c r="D40" s="25"/>
      <c r="E40" s="10"/>
      <c r="F40" s="25"/>
      <c r="G40" s="10"/>
      <c r="H40" s="25"/>
      <c r="I40" s="10"/>
      <c r="J40" s="26"/>
      <c r="K40" s="27"/>
      <c r="L40" s="26"/>
      <c r="M40" s="27"/>
      <c r="N40" s="26"/>
      <c r="O40" s="10"/>
      <c r="P40" s="11"/>
    </row>
    <row r="41" spans="1:32" s="13" customFormat="1">
      <c r="A41" s="4">
        <v>20</v>
      </c>
      <c r="B41" s="13" t="s">
        <v>38</v>
      </c>
      <c r="D41" s="28">
        <v>1880.3792887999734</v>
      </c>
      <c r="E41" s="29"/>
      <c r="F41" s="28">
        <v>3074.3694417203078</v>
      </c>
      <c r="G41" s="30"/>
      <c r="H41" s="28">
        <v>4933.9174417202885</v>
      </c>
      <c r="I41" s="31"/>
      <c r="J41" s="28">
        <v>6724.4284417202871</v>
      </c>
      <c r="K41" s="12"/>
      <c r="L41" s="28">
        <v>7949.2124417203013</v>
      </c>
      <c r="M41" s="12"/>
      <c r="N41" s="28">
        <v>8794.6554417203006</v>
      </c>
      <c r="O41" s="10"/>
      <c r="P41" s="6"/>
      <c r="R41" s="30"/>
      <c r="T41" s="30"/>
      <c r="V41" s="30"/>
      <c r="X41" s="30"/>
      <c r="Z41" s="30"/>
      <c r="AB41" s="30"/>
    </row>
    <row r="42" spans="1:32" s="13" customFormat="1">
      <c r="A42" s="4"/>
      <c r="D42" s="32"/>
      <c r="E42" s="29"/>
      <c r="F42" s="32"/>
      <c r="G42" s="29"/>
      <c r="H42" s="32"/>
      <c r="I42" s="29"/>
      <c r="J42" s="32"/>
      <c r="K42" s="33"/>
      <c r="L42" s="32"/>
      <c r="M42" s="10"/>
      <c r="N42" s="34"/>
      <c r="O42" s="10"/>
      <c r="P42" s="6"/>
    </row>
    <row r="43" spans="1:32">
      <c r="A43" s="4">
        <v>21</v>
      </c>
      <c r="B43" s="13" t="s">
        <v>39</v>
      </c>
      <c r="D43" s="35"/>
      <c r="E43" s="36"/>
      <c r="F43" s="37"/>
      <c r="G43" s="36"/>
      <c r="H43" s="37"/>
      <c r="I43" s="36"/>
      <c r="J43" s="37"/>
      <c r="K43" s="33"/>
      <c r="L43" s="32"/>
      <c r="M43" s="10"/>
      <c r="N43" s="38"/>
      <c r="O43" s="10"/>
      <c r="P43" s="1"/>
    </row>
    <row r="44" spans="1:32">
      <c r="A44" s="4"/>
      <c r="D44" s="35"/>
      <c r="E44" s="36"/>
      <c r="F44" s="37"/>
      <c r="G44" s="36"/>
      <c r="H44" s="37"/>
      <c r="I44" s="36"/>
      <c r="J44" s="37"/>
      <c r="K44" s="33"/>
      <c r="L44" s="37"/>
      <c r="M44" s="10"/>
      <c r="N44" s="38"/>
      <c r="O44" s="10"/>
    </row>
    <row r="45" spans="1:32">
      <c r="A45" s="2">
        <v>22</v>
      </c>
      <c r="B45" s="1" t="s">
        <v>40</v>
      </c>
      <c r="D45" s="28">
        <v>-698</v>
      </c>
      <c r="E45" s="36"/>
      <c r="F45" s="28">
        <v>-360</v>
      </c>
      <c r="G45" s="39"/>
      <c r="H45" s="28">
        <v>-740</v>
      </c>
      <c r="I45" s="39"/>
      <c r="J45" s="28">
        <v>-1060</v>
      </c>
      <c r="K45" s="12"/>
      <c r="L45" s="28">
        <v>-1380</v>
      </c>
      <c r="M45" s="10"/>
      <c r="N45" s="28">
        <v>-1700</v>
      </c>
      <c r="O45" s="10"/>
      <c r="P45" s="11"/>
    </row>
    <row r="46" spans="1:32">
      <c r="D46" s="32"/>
      <c r="E46" s="36"/>
      <c r="F46" s="28"/>
      <c r="G46" s="39"/>
      <c r="H46" s="28"/>
      <c r="I46" s="39"/>
      <c r="J46" s="28"/>
      <c r="K46" s="12"/>
      <c r="L46" s="28"/>
      <c r="M46" s="10"/>
      <c r="N46" s="28"/>
      <c r="O46" s="10"/>
      <c r="P46" s="11"/>
    </row>
    <row r="47" spans="1:32">
      <c r="A47" s="4">
        <v>23</v>
      </c>
      <c r="B47" s="13" t="s">
        <v>41</v>
      </c>
      <c r="D47" s="28">
        <v>-1182</v>
      </c>
      <c r="E47" s="36"/>
      <c r="F47" s="28">
        <v>0</v>
      </c>
      <c r="G47" s="39"/>
      <c r="H47" s="28">
        <v>0</v>
      </c>
      <c r="I47" s="39"/>
      <c r="J47" s="28"/>
      <c r="K47" s="12"/>
      <c r="L47" s="28">
        <v>0</v>
      </c>
      <c r="M47" s="10"/>
      <c r="N47" s="28">
        <v>0</v>
      </c>
      <c r="O47" s="10"/>
      <c r="P47" s="11"/>
    </row>
    <row r="48" spans="1:32">
      <c r="A48" s="4"/>
      <c r="B48" s="13"/>
      <c r="D48" s="35"/>
      <c r="E48" s="36"/>
      <c r="F48" s="37"/>
      <c r="G48" s="36"/>
      <c r="H48" s="37"/>
      <c r="I48" s="36"/>
      <c r="J48" s="37"/>
      <c r="K48" s="33"/>
      <c r="L48" s="37"/>
      <c r="M48" s="10"/>
      <c r="N48" s="38"/>
      <c r="O48" s="10"/>
      <c r="P48" s="6"/>
    </row>
    <row r="49" spans="1:16" s="13" customFormat="1">
      <c r="A49" s="4">
        <v>24</v>
      </c>
      <c r="B49" s="13" t="s">
        <v>42</v>
      </c>
      <c r="D49" s="40">
        <v>0.37928879997343756</v>
      </c>
      <c r="E49" s="29"/>
      <c r="F49" s="40">
        <v>2714.3694417203078</v>
      </c>
      <c r="G49" s="31"/>
      <c r="H49" s="40">
        <v>4193.9174417202885</v>
      </c>
      <c r="I49" s="31"/>
      <c r="J49" s="40">
        <v>5664.4284417202871</v>
      </c>
      <c r="K49" s="12"/>
      <c r="L49" s="40">
        <v>6569.2124417203013</v>
      </c>
      <c r="M49" s="12"/>
      <c r="N49" s="40">
        <v>7094.6554417203006</v>
      </c>
      <c r="O49" s="10"/>
      <c r="P49" s="6"/>
    </row>
    <row r="50" spans="1:16" s="13" customFormat="1">
      <c r="A50" s="4"/>
      <c r="D50" s="30"/>
      <c r="E50" s="30"/>
      <c r="F50" s="30"/>
      <c r="G50" s="30"/>
      <c r="H50" s="30"/>
      <c r="I50" s="30"/>
      <c r="J50" s="30"/>
      <c r="K50" s="10"/>
      <c r="L50" s="30"/>
      <c r="M50" s="10"/>
      <c r="N50" s="30"/>
      <c r="O50" s="10"/>
      <c r="P50" s="6"/>
    </row>
    <row r="51" spans="1:16" ht="13.15" hidden="1" customHeight="1">
      <c r="D51" s="10"/>
      <c r="E51" s="10"/>
      <c r="F51" s="10">
        <v>-3266.4023699999962</v>
      </c>
      <c r="G51" s="10"/>
      <c r="H51" s="10">
        <v>-1364.0624400000088</v>
      </c>
      <c r="I51" s="10"/>
      <c r="J51" s="10">
        <v>-2801.504386288012</v>
      </c>
      <c r="K51" s="10"/>
      <c r="L51" s="10">
        <v>-2572.0026811257703</v>
      </c>
      <c r="M51" s="10"/>
      <c r="N51" s="10">
        <v>-2348.2596811257536</v>
      </c>
      <c r="O51" s="10"/>
      <c r="P51" s="11"/>
    </row>
    <row r="52" spans="1:16" ht="13.15" hidden="1" customHeight="1"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1"/>
    </row>
    <row r="53" spans="1:16" ht="13.15" hidden="1" customHeight="1"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1"/>
    </row>
    <row r="54" spans="1:16" ht="13.15" hidden="1" customHeight="1">
      <c r="D54" s="10"/>
      <c r="E54" s="10"/>
      <c r="F54" s="10"/>
      <c r="G54" s="10"/>
      <c r="H54" s="10"/>
      <c r="I54" s="10"/>
      <c r="J54" s="10"/>
      <c r="K54" s="10"/>
      <c r="L54" s="10"/>
      <c r="O54" s="10"/>
      <c r="P54" s="11"/>
    </row>
    <row r="55" spans="1:16" ht="13.15" hidden="1" customHeight="1">
      <c r="D55" s="10"/>
      <c r="E55" s="10"/>
      <c r="F55" s="10">
        <v>-4245</v>
      </c>
      <c r="G55" s="10"/>
      <c r="H55" s="10">
        <v>1488</v>
      </c>
      <c r="I55" s="10"/>
      <c r="J55" s="10">
        <v>7094</v>
      </c>
      <c r="K55" s="10"/>
      <c r="L55" s="10">
        <v>10797</v>
      </c>
      <c r="M55" s="10"/>
      <c r="N55" s="10">
        <v>12459</v>
      </c>
      <c r="O55" s="10"/>
      <c r="P55" s="11"/>
    </row>
    <row r="56" spans="1:16" ht="13.15" hidden="1" customHeight="1"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1"/>
    </row>
    <row r="57" spans="1:16" ht="13.15" hidden="1" customHeight="1">
      <c r="D57" s="10"/>
      <c r="E57" s="10"/>
      <c r="F57" s="10">
        <v>-4370.5651148000034</v>
      </c>
      <c r="G57" s="10"/>
      <c r="H57" s="10">
        <v>472.18251519999467</v>
      </c>
      <c r="I57" s="10"/>
      <c r="J57" s="10">
        <v>3650.4970752000081</v>
      </c>
      <c r="K57" s="10"/>
      <c r="L57" s="10">
        <v>3562.1826889119984</v>
      </c>
      <c r="M57" s="10"/>
      <c r="N57" s="10">
        <v>1573.9820077862387</v>
      </c>
      <c r="O57" s="10"/>
      <c r="P57" s="11"/>
    </row>
    <row r="58" spans="1:16" ht="13.15" hidden="1" customHeight="1"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1"/>
    </row>
    <row r="59" spans="1:16" ht="13.15" hidden="1" customHeight="1"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1"/>
    </row>
    <row r="60" spans="1:16" ht="13.15" hidden="1" customHeight="1">
      <c r="D60" s="10"/>
      <c r="E60" s="10"/>
      <c r="F60" s="10"/>
      <c r="G60" s="10"/>
      <c r="H60" s="10"/>
      <c r="I60" s="10"/>
      <c r="J60" s="10"/>
      <c r="K60" s="10"/>
      <c r="L60" s="10"/>
      <c r="O60" s="10"/>
      <c r="P60" s="11"/>
    </row>
    <row r="61" spans="1:16">
      <c r="D61" s="10"/>
      <c r="E61" s="10"/>
      <c r="F61" s="10"/>
      <c r="G61" s="10"/>
      <c r="H61" s="10"/>
      <c r="I61" s="10"/>
      <c r="J61" s="10"/>
      <c r="K61" s="10"/>
      <c r="L61" s="10"/>
      <c r="O61" s="10"/>
      <c r="P61" s="11"/>
    </row>
    <row r="62" spans="1:16">
      <c r="D62" s="41"/>
      <c r="E62" s="10"/>
      <c r="F62" s="10"/>
      <c r="G62" s="10"/>
      <c r="H62" s="10"/>
      <c r="I62" s="10"/>
      <c r="J62" s="10"/>
      <c r="K62" s="10"/>
      <c r="L62" s="10"/>
      <c r="O62" s="10"/>
      <c r="P62" s="11"/>
    </row>
    <row r="63" spans="1:16" hidden="1">
      <c r="D63" s="10"/>
      <c r="E63" s="10"/>
      <c r="F63" s="10">
        <v>3503</v>
      </c>
      <c r="G63" s="10"/>
      <c r="H63" s="42">
        <v>1000</v>
      </c>
      <c r="I63" s="10"/>
      <c r="J63" s="10" t="s">
        <v>43</v>
      </c>
      <c r="K63" s="10"/>
      <c r="L63" s="10"/>
      <c r="O63" s="10"/>
      <c r="P63" s="11"/>
    </row>
    <row r="64" spans="1:16" hidden="1">
      <c r="D64" s="10"/>
      <c r="E64" s="10"/>
      <c r="F64" s="10"/>
      <c r="G64" s="10"/>
      <c r="H64" s="10">
        <v>600</v>
      </c>
      <c r="I64" s="10"/>
      <c r="J64" s="10" t="s">
        <v>44</v>
      </c>
      <c r="K64" s="10"/>
      <c r="L64" s="10"/>
      <c r="O64" s="10"/>
      <c r="P64" s="11"/>
    </row>
    <row r="65" spans="2:16" hidden="1">
      <c r="D65" s="10"/>
      <c r="E65" s="10"/>
      <c r="F65" s="10"/>
      <c r="G65" s="10"/>
      <c r="H65" s="1">
        <v>400</v>
      </c>
      <c r="J65" s="1" t="s">
        <v>45</v>
      </c>
      <c r="K65" s="10"/>
      <c r="L65" s="10"/>
      <c r="O65" s="10"/>
      <c r="P65" s="11"/>
    </row>
    <row r="66" spans="2:16" hidden="1">
      <c r="B66" s="43"/>
      <c r="D66" s="10"/>
      <c r="E66" s="10"/>
      <c r="F66" s="10"/>
      <c r="G66" s="10"/>
      <c r="H66" s="42">
        <v>350</v>
      </c>
      <c r="I66" s="10"/>
      <c r="J66" s="10" t="s">
        <v>46</v>
      </c>
      <c r="K66" s="10"/>
      <c r="L66" s="10"/>
      <c r="O66" s="10"/>
      <c r="P66" s="11"/>
    </row>
    <row r="67" spans="2:16" hidden="1">
      <c r="D67" s="10"/>
      <c r="E67" s="10"/>
      <c r="F67" s="10"/>
      <c r="G67" s="10"/>
      <c r="H67" s="1">
        <v>251</v>
      </c>
      <c r="J67" s="1" t="s">
        <v>47</v>
      </c>
      <c r="K67" s="10"/>
      <c r="L67" s="10"/>
      <c r="M67" s="10"/>
      <c r="N67" s="10"/>
      <c r="O67" s="10"/>
      <c r="P67" s="11"/>
    </row>
    <row r="68" spans="2:16" hidden="1">
      <c r="D68" s="10"/>
      <c r="E68" s="10"/>
      <c r="F68" s="10"/>
      <c r="G68" s="10"/>
      <c r="H68" s="42">
        <v>191</v>
      </c>
      <c r="I68" s="10"/>
      <c r="J68" s="10" t="s">
        <v>48</v>
      </c>
      <c r="K68" s="10"/>
      <c r="L68" s="10"/>
      <c r="M68" s="10"/>
      <c r="N68" s="10"/>
      <c r="O68" s="10"/>
      <c r="P68" s="11"/>
    </row>
    <row r="69" spans="2:16" hidden="1">
      <c r="D69" s="10"/>
      <c r="E69" s="10"/>
      <c r="F69" s="10"/>
      <c r="G69" s="10"/>
      <c r="H69" s="42">
        <v>186</v>
      </c>
      <c r="I69" s="10"/>
      <c r="J69" s="10" t="s">
        <v>49</v>
      </c>
      <c r="K69" s="10"/>
      <c r="L69" s="10"/>
      <c r="M69" s="10"/>
      <c r="N69" s="10"/>
      <c r="O69" s="10"/>
      <c r="P69" s="11"/>
    </row>
    <row r="70" spans="2:16" hidden="1">
      <c r="D70" s="10"/>
      <c r="E70" s="10"/>
      <c r="F70" s="10"/>
      <c r="G70" s="10"/>
      <c r="H70" s="1">
        <v>165</v>
      </c>
      <c r="J70" s="1" t="s">
        <v>50</v>
      </c>
      <c r="K70" s="10"/>
      <c r="L70" s="10"/>
      <c r="M70" s="10"/>
      <c r="N70" s="10"/>
      <c r="O70" s="10"/>
      <c r="P70" s="11"/>
    </row>
    <row r="71" spans="2:16" hidden="1">
      <c r="D71" s="10"/>
      <c r="E71" s="10"/>
      <c r="F71" s="10"/>
      <c r="G71" s="10"/>
      <c r="H71" s="10">
        <v>100</v>
      </c>
      <c r="I71" s="10"/>
      <c r="J71" s="10" t="s">
        <v>51</v>
      </c>
      <c r="K71" s="10"/>
      <c r="L71" s="10"/>
      <c r="M71" s="10"/>
      <c r="N71" s="10"/>
      <c r="O71" s="10"/>
      <c r="P71" s="11"/>
    </row>
    <row r="72" spans="2:16" hidden="1">
      <c r="D72" s="10"/>
      <c r="E72" s="10"/>
      <c r="F72" s="10"/>
      <c r="G72" s="10"/>
      <c r="H72" s="10">
        <v>478</v>
      </c>
      <c r="I72" s="10"/>
      <c r="J72" s="10" t="s">
        <v>52</v>
      </c>
      <c r="K72" s="10"/>
      <c r="L72" s="10"/>
      <c r="M72" s="10"/>
      <c r="N72" s="10"/>
      <c r="O72" s="10"/>
      <c r="P72" s="11"/>
    </row>
    <row r="73" spans="2:16" hidden="1">
      <c r="D73" s="10"/>
      <c r="E73" s="10"/>
      <c r="F73" s="10"/>
      <c r="G73" s="10"/>
      <c r="H73" s="10">
        <v>746</v>
      </c>
      <c r="I73" s="10"/>
      <c r="J73" s="10" t="s">
        <v>53</v>
      </c>
      <c r="K73" s="10"/>
      <c r="L73" s="10"/>
      <c r="M73" s="10"/>
      <c r="N73" s="10"/>
      <c r="O73" s="10"/>
      <c r="P73" s="11"/>
    </row>
    <row r="74" spans="2:16" hidden="1">
      <c r="D74" s="10"/>
      <c r="E74" s="10"/>
      <c r="F74" s="10"/>
      <c r="G74" s="10"/>
      <c r="H74" s="10">
        <v>-451</v>
      </c>
      <c r="I74" s="10"/>
      <c r="J74" s="10" t="s">
        <v>54</v>
      </c>
      <c r="K74" s="10"/>
      <c r="L74" s="10"/>
      <c r="M74" s="10"/>
      <c r="N74" s="10"/>
      <c r="O74" s="10"/>
      <c r="P74" s="11"/>
    </row>
    <row r="75" spans="2:16" hidden="1">
      <c r="D75" s="10"/>
      <c r="E75" s="10"/>
      <c r="F75" s="10"/>
      <c r="G75" s="10"/>
      <c r="H75" s="10">
        <f>78344-79160+165</f>
        <v>-651</v>
      </c>
      <c r="I75" s="10"/>
      <c r="J75" s="10" t="s">
        <v>55</v>
      </c>
      <c r="K75" s="10"/>
      <c r="L75" s="10"/>
      <c r="M75" s="10"/>
      <c r="N75" s="10"/>
      <c r="O75" s="10"/>
      <c r="P75" s="11"/>
    </row>
    <row r="76" spans="2:16" hidden="1">
      <c r="D76" s="10"/>
      <c r="E76" s="10"/>
      <c r="F76" s="10"/>
      <c r="G76" s="10"/>
      <c r="H76" s="10">
        <v>-165</v>
      </c>
      <c r="I76" s="10"/>
      <c r="J76" s="10" t="s">
        <v>56</v>
      </c>
      <c r="K76" s="10"/>
      <c r="L76" s="10"/>
      <c r="M76" s="10"/>
      <c r="N76" s="10"/>
      <c r="O76" s="10"/>
      <c r="P76" s="11"/>
    </row>
    <row r="77" spans="2:16" hidden="1">
      <c r="D77" s="10"/>
      <c r="E77" s="10"/>
      <c r="F77" s="10"/>
      <c r="G77" s="10"/>
      <c r="H77" s="10">
        <v>303</v>
      </c>
      <c r="I77" s="10"/>
      <c r="J77" s="10" t="s">
        <v>57</v>
      </c>
      <c r="K77" s="10"/>
      <c r="L77" s="10"/>
      <c r="M77" s="10"/>
      <c r="N77" s="10"/>
      <c r="O77" s="10"/>
      <c r="P77" s="11"/>
    </row>
    <row r="78" spans="2:16" hidden="1">
      <c r="D78" s="10"/>
      <c r="E78" s="10"/>
      <c r="F78" s="10"/>
      <c r="G78" s="10"/>
      <c r="H78" s="44">
        <f>SUM(H63:H77)</f>
        <v>3503</v>
      </c>
      <c r="I78" s="10"/>
      <c r="J78" s="10"/>
      <c r="K78" s="10"/>
      <c r="L78" s="10"/>
      <c r="M78" s="10"/>
      <c r="N78" s="10"/>
      <c r="O78" s="10"/>
      <c r="P78" s="11"/>
    </row>
    <row r="79" spans="2:16"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</row>
    <row r="80" spans="2:16"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1"/>
    </row>
    <row r="81" spans="4:16"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1"/>
    </row>
    <row r="82" spans="4:16"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1"/>
    </row>
    <row r="83" spans="4:16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1"/>
    </row>
    <row r="84" spans="4:16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1"/>
    </row>
    <row r="85" spans="4:16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1"/>
    </row>
    <row r="86" spans="4:16"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1"/>
    </row>
    <row r="87" spans="4:16"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1"/>
    </row>
    <row r="88" spans="4:16"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1"/>
    </row>
    <row r="89" spans="4:16"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1"/>
    </row>
    <row r="90" spans="4:16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1"/>
    </row>
    <row r="91" spans="4:16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1"/>
    </row>
    <row r="92" spans="4:16"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1"/>
    </row>
    <row r="93" spans="4:16"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1"/>
    </row>
    <row r="94" spans="4:16"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1"/>
    </row>
    <row r="95" spans="4:16"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1"/>
    </row>
    <row r="96" spans="4:16"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1"/>
    </row>
    <row r="97" spans="4:16"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1"/>
    </row>
    <row r="98" spans="4:16"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1"/>
    </row>
    <row r="99" spans="4:16"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4:16"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1"/>
    </row>
    <row r="101" spans="4:16"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1"/>
    </row>
    <row r="102" spans="4:16"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1"/>
    </row>
    <row r="103" spans="4:16"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1"/>
    </row>
    <row r="104" spans="4:16"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1"/>
    </row>
    <row r="105" spans="4:16"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1"/>
    </row>
    <row r="106" spans="4:16"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1"/>
    </row>
    <row r="107" spans="4:16"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1"/>
    </row>
    <row r="108" spans="4:16"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1"/>
    </row>
    <row r="109" spans="4:16"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1"/>
    </row>
    <row r="110" spans="4:16"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1"/>
    </row>
    <row r="111" spans="4:16"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1"/>
    </row>
    <row r="112" spans="4:16"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1"/>
    </row>
    <row r="113" spans="4:16"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1"/>
    </row>
    <row r="114" spans="4:16"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1"/>
    </row>
    <row r="115" spans="4:16"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1"/>
    </row>
    <row r="116" spans="4:16"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1"/>
    </row>
    <row r="117" spans="4:16"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1"/>
    </row>
    <row r="118" spans="4:16"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1"/>
    </row>
    <row r="119" spans="4:16"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1"/>
    </row>
    <row r="120" spans="4:16"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1"/>
    </row>
    <row r="121" spans="4:16"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1"/>
    </row>
    <row r="122" spans="4:16"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1"/>
    </row>
    <row r="123" spans="4:16"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1"/>
    </row>
    <row r="124" spans="4:16"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1"/>
    </row>
    <row r="125" spans="4:16"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1"/>
    </row>
    <row r="126" spans="4:16"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1"/>
    </row>
    <row r="127" spans="4:16"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1"/>
    </row>
    <row r="128" spans="4:16"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1"/>
    </row>
    <row r="129" spans="4:16"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1"/>
    </row>
    <row r="130" spans="4:16"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1"/>
    </row>
    <row r="131" spans="4:16"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4:16"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1"/>
    </row>
    <row r="133" spans="4:16"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1"/>
    </row>
    <row r="134" spans="4:16"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1"/>
    </row>
    <row r="135" spans="4:16"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1"/>
    </row>
    <row r="136" spans="4:16"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1"/>
    </row>
    <row r="137" spans="4:16"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1"/>
    </row>
    <row r="138" spans="4:16"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1"/>
    </row>
    <row r="139" spans="4:16"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1"/>
    </row>
    <row r="140" spans="4:16"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1"/>
    </row>
    <row r="141" spans="4:16"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1"/>
    </row>
    <row r="142" spans="4:16"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1"/>
    </row>
    <row r="143" spans="4:16"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1"/>
    </row>
    <row r="144" spans="4:16"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1"/>
    </row>
    <row r="145" spans="4:16"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1"/>
    </row>
    <row r="146" spans="4:16"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1"/>
    </row>
    <row r="147" spans="4:16"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1"/>
    </row>
    <row r="148" spans="4:16"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1"/>
    </row>
    <row r="149" spans="4:16"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1"/>
    </row>
    <row r="150" spans="4:16"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1"/>
    </row>
    <row r="151" spans="4:16"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1"/>
    </row>
    <row r="152" spans="4:16"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1"/>
    </row>
    <row r="153" spans="4:16"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1"/>
    </row>
    <row r="154" spans="4:16"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1"/>
    </row>
    <row r="155" spans="4:16"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1"/>
    </row>
    <row r="156" spans="4:16"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1"/>
    </row>
    <row r="157" spans="4:16"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1"/>
    </row>
    <row r="158" spans="4:16"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1"/>
    </row>
    <row r="159" spans="4:16"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1"/>
    </row>
    <row r="160" spans="4:16"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1"/>
    </row>
    <row r="161" spans="4:16"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1"/>
    </row>
    <row r="162" spans="4:16"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1"/>
    </row>
    <row r="163" spans="4:16"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4:16"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1"/>
    </row>
    <row r="165" spans="4:16"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1"/>
    </row>
    <row r="166" spans="4:16"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1"/>
    </row>
    <row r="167" spans="4:16"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1"/>
    </row>
    <row r="168" spans="4:16"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1"/>
    </row>
    <row r="169" spans="4:16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1"/>
    </row>
    <row r="170" spans="4:16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1"/>
    </row>
    <row r="171" spans="4:16"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1"/>
    </row>
    <row r="172" spans="4:16"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1"/>
    </row>
    <row r="173" spans="4:16"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1"/>
    </row>
    <row r="174" spans="4:16"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1"/>
    </row>
    <row r="175" spans="4:16"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1"/>
    </row>
    <row r="176" spans="4:16"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1"/>
    </row>
    <row r="177" spans="4:16"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1"/>
    </row>
    <row r="178" spans="4:16"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1"/>
    </row>
    <row r="179" spans="4:16"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1"/>
    </row>
    <row r="180" spans="4:16"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1"/>
    </row>
    <row r="181" spans="4:16"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1"/>
    </row>
    <row r="182" spans="4:16"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1"/>
    </row>
    <row r="183" spans="4:16"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1"/>
    </row>
    <row r="184" spans="4:16"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1"/>
    </row>
    <row r="185" spans="4:16"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1"/>
    </row>
    <row r="186" spans="4:16"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1"/>
    </row>
    <row r="187" spans="4:16"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1"/>
    </row>
    <row r="188" spans="4:16"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1"/>
    </row>
    <row r="189" spans="4:16"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1"/>
    </row>
    <row r="190" spans="4:16"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1"/>
    </row>
    <row r="191" spans="4:16"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1"/>
    </row>
    <row r="192" spans="4:16"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1"/>
    </row>
    <row r="193" spans="4:16"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1"/>
    </row>
    <row r="194" spans="4:16"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1"/>
    </row>
    <row r="195" spans="4:16"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4:16"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1"/>
    </row>
    <row r="197" spans="4:16"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1"/>
    </row>
    <row r="198" spans="4:16"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1"/>
    </row>
    <row r="199" spans="4:16"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1"/>
    </row>
    <row r="200" spans="4:16"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1"/>
    </row>
    <row r="201" spans="4:16"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1"/>
    </row>
    <row r="202" spans="4:16"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1"/>
    </row>
    <row r="203" spans="4:16"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1"/>
    </row>
    <row r="204" spans="4:16"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1"/>
    </row>
    <row r="205" spans="4:16"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1"/>
    </row>
    <row r="206" spans="4:16"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1"/>
    </row>
    <row r="207" spans="4:16"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1"/>
    </row>
    <row r="208" spans="4:16"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1"/>
    </row>
    <row r="209" spans="4:16"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1"/>
    </row>
    <row r="210" spans="4:16"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1"/>
    </row>
    <row r="211" spans="4:16"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1"/>
    </row>
    <row r="212" spans="4:16"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1"/>
    </row>
    <row r="213" spans="4:16"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1"/>
    </row>
    <row r="214" spans="4:16"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1"/>
    </row>
    <row r="215" spans="4:16"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1"/>
    </row>
    <row r="216" spans="4:16"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1"/>
    </row>
    <row r="217" spans="4:16"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1"/>
    </row>
    <row r="218" spans="4:16"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1"/>
    </row>
    <row r="219" spans="4:16"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1"/>
    </row>
    <row r="220" spans="4:16"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1"/>
    </row>
    <row r="221" spans="4:16"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1"/>
    </row>
    <row r="222" spans="4:16"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1"/>
    </row>
    <row r="223" spans="4:16"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1"/>
    </row>
    <row r="224" spans="4:16"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1"/>
    </row>
    <row r="225" spans="4:16"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1"/>
    </row>
    <row r="226" spans="4:16"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1"/>
    </row>
    <row r="227" spans="4:16"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4:16"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1"/>
    </row>
    <row r="229" spans="4:16"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1"/>
    </row>
    <row r="230" spans="4:16"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1"/>
    </row>
    <row r="231" spans="4:16"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1"/>
    </row>
    <row r="232" spans="4:16"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1"/>
    </row>
    <row r="233" spans="4:16"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1"/>
    </row>
    <row r="234" spans="4:16"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1"/>
    </row>
    <row r="235" spans="4:16"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1"/>
    </row>
    <row r="236" spans="4:16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1"/>
    </row>
    <row r="237" spans="4:16"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1"/>
    </row>
    <row r="238" spans="4:16"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1"/>
    </row>
    <row r="239" spans="4:16"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1"/>
    </row>
    <row r="240" spans="4:16"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1"/>
    </row>
    <row r="241" spans="4:16"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1"/>
    </row>
    <row r="242" spans="4:16"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1"/>
    </row>
    <row r="243" spans="4:16"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1"/>
    </row>
    <row r="244" spans="4:16"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1"/>
    </row>
    <row r="245" spans="4:16"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1"/>
    </row>
    <row r="246" spans="4:16"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1"/>
    </row>
    <row r="247" spans="4:16"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1"/>
    </row>
    <row r="248" spans="4:16"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1"/>
    </row>
    <row r="249" spans="4:16"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1"/>
    </row>
    <row r="250" spans="4:16"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1"/>
    </row>
    <row r="251" spans="4:16"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1"/>
    </row>
    <row r="252" spans="4:16"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1"/>
    </row>
    <row r="253" spans="4:16"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1"/>
    </row>
    <row r="254" spans="4:16"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1"/>
    </row>
    <row r="255" spans="4:16"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1"/>
    </row>
    <row r="256" spans="4:16"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1"/>
    </row>
    <row r="257" spans="4:16"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1"/>
    </row>
    <row r="258" spans="4:16"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1"/>
    </row>
    <row r="259" spans="4:16"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4:16"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1"/>
    </row>
    <row r="261" spans="4:16"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1"/>
    </row>
    <row r="262" spans="4:16"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1"/>
    </row>
    <row r="263" spans="4:16"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1"/>
    </row>
    <row r="264" spans="4:16"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1"/>
    </row>
    <row r="265" spans="4:16"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1"/>
    </row>
    <row r="266" spans="4:16"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1"/>
    </row>
    <row r="267" spans="4:16"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1"/>
    </row>
    <row r="268" spans="4:16"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1"/>
    </row>
    <row r="269" spans="4:16"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1"/>
    </row>
    <row r="270" spans="4:16"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1"/>
    </row>
    <row r="271" spans="4:16"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1"/>
    </row>
    <row r="272" spans="4:16"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1"/>
    </row>
    <row r="273" spans="4:16"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1"/>
    </row>
    <row r="274" spans="4:16"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1"/>
    </row>
    <row r="275" spans="4:16"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1"/>
    </row>
    <row r="276" spans="4:16"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1"/>
    </row>
    <row r="277" spans="4:16"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1"/>
    </row>
    <row r="278" spans="4:16"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1"/>
    </row>
    <row r="279" spans="4:16"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1"/>
    </row>
    <row r="280" spans="4:16"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1"/>
    </row>
    <row r="281" spans="4:16"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1"/>
    </row>
    <row r="282" spans="4:16"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1"/>
    </row>
    <row r="283" spans="4:16"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1"/>
    </row>
    <row r="284" spans="4:16"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1"/>
    </row>
    <row r="285" spans="4:16"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1"/>
    </row>
    <row r="286" spans="4:16"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1"/>
    </row>
    <row r="287" spans="4:16"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1"/>
    </row>
    <row r="288" spans="4:16"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1"/>
    </row>
    <row r="289" spans="4:16"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1"/>
    </row>
    <row r="290" spans="4:16"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1"/>
    </row>
    <row r="291" spans="4:16"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4:16"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1"/>
    </row>
    <row r="293" spans="4:16"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1"/>
    </row>
    <row r="294" spans="4:16"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1"/>
    </row>
    <row r="295" spans="4:16"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1"/>
    </row>
    <row r="296" spans="4:16"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1"/>
    </row>
    <row r="297" spans="4:16"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1"/>
    </row>
    <row r="298" spans="4:16"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1"/>
    </row>
    <row r="299" spans="4:16"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1"/>
    </row>
    <row r="300" spans="4:16"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1"/>
    </row>
    <row r="301" spans="4:16"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1"/>
    </row>
    <row r="302" spans="4:16"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1"/>
    </row>
    <row r="303" spans="4:16"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1"/>
    </row>
    <row r="304" spans="4:16"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1"/>
    </row>
    <row r="305" spans="4:16"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1"/>
    </row>
    <row r="306" spans="4:16"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1"/>
    </row>
    <row r="307" spans="4:16"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1"/>
    </row>
    <row r="308" spans="4:16"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1"/>
    </row>
    <row r="309" spans="4:16"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1"/>
    </row>
    <row r="310" spans="4:16"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1"/>
    </row>
    <row r="311" spans="4:16"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1"/>
    </row>
    <row r="312" spans="4:16"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1"/>
    </row>
    <row r="313" spans="4:16"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1"/>
    </row>
    <row r="314" spans="4:16"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1"/>
    </row>
    <row r="315" spans="4:16"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1"/>
    </row>
    <row r="316" spans="4:16"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1"/>
    </row>
    <row r="317" spans="4:16"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1"/>
    </row>
    <row r="318" spans="4:16"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1"/>
    </row>
    <row r="319" spans="4:16"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1"/>
    </row>
    <row r="320" spans="4:16"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1"/>
    </row>
    <row r="321" spans="4:16"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1"/>
    </row>
    <row r="322" spans="4:16"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1"/>
    </row>
    <row r="323" spans="4:16"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4:16"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1"/>
    </row>
    <row r="325" spans="4:16"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1"/>
    </row>
    <row r="326" spans="4:16"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1"/>
    </row>
    <row r="327" spans="4:16"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1"/>
    </row>
    <row r="328" spans="4:16"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1"/>
    </row>
    <row r="329" spans="4:16"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1"/>
    </row>
    <row r="330" spans="4:16"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1"/>
    </row>
    <row r="331" spans="4:16"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1"/>
    </row>
    <row r="332" spans="4:16"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1"/>
    </row>
    <row r="333" spans="4:16"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1"/>
    </row>
    <row r="334" spans="4:16"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1"/>
    </row>
    <row r="335" spans="4:16"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1"/>
    </row>
    <row r="336" spans="4:16"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1"/>
    </row>
    <row r="337" spans="4:16"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1"/>
    </row>
    <row r="338" spans="4:16"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1"/>
    </row>
    <row r="339" spans="4:16"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1"/>
    </row>
    <row r="340" spans="4:16"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1"/>
    </row>
    <row r="341" spans="4:16"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1"/>
    </row>
    <row r="342" spans="4:16"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1"/>
    </row>
    <row r="343" spans="4:16"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1"/>
    </row>
    <row r="344" spans="4:16"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1"/>
    </row>
    <row r="345" spans="4:16"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1"/>
    </row>
    <row r="346" spans="4:16"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1"/>
    </row>
    <row r="347" spans="4:16"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1"/>
    </row>
    <row r="348" spans="4:16"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1"/>
    </row>
    <row r="349" spans="4:16"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1"/>
    </row>
    <row r="350" spans="4:16"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1"/>
    </row>
    <row r="351" spans="4:16"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1"/>
    </row>
    <row r="352" spans="4:16"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1"/>
    </row>
    <row r="353" spans="4:16"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1"/>
    </row>
    <row r="354" spans="4:16"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1"/>
    </row>
    <row r="355" spans="4:16"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4:16"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1"/>
    </row>
    <row r="357" spans="4:16"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1"/>
    </row>
    <row r="358" spans="4:16"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1"/>
    </row>
    <row r="359" spans="4:16"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1"/>
    </row>
    <row r="360" spans="4:16"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1"/>
    </row>
    <row r="361" spans="4:16"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1"/>
    </row>
    <row r="362" spans="4:16"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1"/>
    </row>
    <row r="363" spans="4:16"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1"/>
    </row>
    <row r="364" spans="4:16"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1"/>
    </row>
    <row r="365" spans="4:16"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1"/>
    </row>
    <row r="366" spans="4:16"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1"/>
    </row>
    <row r="367" spans="4:16"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1"/>
    </row>
    <row r="368" spans="4:16"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1"/>
    </row>
    <row r="369" spans="4:16"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1"/>
    </row>
    <row r="370" spans="4:16"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1"/>
    </row>
    <row r="371" spans="4:16"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1"/>
    </row>
    <row r="372" spans="4:16"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1"/>
    </row>
    <row r="373" spans="4:16"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1"/>
    </row>
    <row r="374" spans="4:16"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1"/>
    </row>
    <row r="375" spans="4:16"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1"/>
    </row>
    <row r="376" spans="4:16"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1"/>
    </row>
    <row r="377" spans="4:16"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1"/>
    </row>
    <row r="378" spans="4:16"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1"/>
    </row>
    <row r="379" spans="4:16"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1"/>
    </row>
    <row r="380" spans="4:16"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1"/>
    </row>
    <row r="381" spans="4:16"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1"/>
    </row>
    <row r="382" spans="4:16"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1"/>
    </row>
    <row r="383" spans="4:16"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1"/>
    </row>
    <row r="384" spans="4:16"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1"/>
    </row>
    <row r="385" spans="4:16"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1"/>
    </row>
    <row r="386" spans="4:16"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1"/>
    </row>
    <row r="387" spans="4:16"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4:16"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1"/>
    </row>
    <row r="389" spans="4:16"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1"/>
    </row>
    <row r="390" spans="4:16"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1"/>
    </row>
    <row r="391" spans="4:16"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1"/>
    </row>
    <row r="392" spans="4:16"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1"/>
    </row>
    <row r="393" spans="4:16"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1"/>
    </row>
    <row r="394" spans="4:16"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1"/>
    </row>
    <row r="395" spans="4:16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1"/>
    </row>
    <row r="396" spans="4:16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1"/>
    </row>
    <row r="397" spans="4:16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1"/>
    </row>
    <row r="398" spans="4:16"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1"/>
    </row>
    <row r="399" spans="4:16"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1"/>
    </row>
    <row r="400" spans="4:16"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1"/>
    </row>
    <row r="401" spans="4:16"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1"/>
    </row>
    <row r="402" spans="4:16"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1"/>
    </row>
    <row r="403" spans="4:16"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1"/>
    </row>
    <row r="404" spans="4:16"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1"/>
    </row>
    <row r="405" spans="4:16"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1"/>
    </row>
    <row r="406" spans="4:16"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1"/>
    </row>
    <row r="407" spans="4:16"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1"/>
    </row>
    <row r="408" spans="4:16"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1"/>
    </row>
    <row r="409" spans="4:16"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1"/>
    </row>
    <row r="410" spans="4:16"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1"/>
    </row>
    <row r="411" spans="4:16"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1"/>
    </row>
    <row r="412" spans="4:16"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1"/>
    </row>
    <row r="413" spans="4:16"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1"/>
    </row>
    <row r="414" spans="4:16"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1"/>
    </row>
    <row r="415" spans="4:16"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1"/>
    </row>
    <row r="416" spans="4:16"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1"/>
    </row>
    <row r="417" spans="4:16"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1"/>
    </row>
    <row r="418" spans="4:16"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1"/>
    </row>
    <row r="419" spans="4:16"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4:16"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1"/>
    </row>
    <row r="421" spans="4:16"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1"/>
    </row>
    <row r="422" spans="4:16"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1"/>
    </row>
    <row r="423" spans="4:16"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1"/>
    </row>
    <row r="424" spans="4:16"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1"/>
    </row>
    <row r="425" spans="4:16"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1"/>
    </row>
    <row r="426" spans="4:16"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1"/>
    </row>
    <row r="427" spans="4:16"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1"/>
    </row>
    <row r="428" spans="4:16"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1"/>
    </row>
    <row r="429" spans="4:16"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1"/>
    </row>
    <row r="430" spans="4:16"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1"/>
    </row>
    <row r="431" spans="4:16"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1"/>
    </row>
    <row r="432" spans="4:16"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1"/>
    </row>
    <row r="433" spans="4:16"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1"/>
    </row>
    <row r="434" spans="4:16"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1"/>
    </row>
    <row r="435" spans="4:16"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1"/>
    </row>
    <row r="436" spans="4:16"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1"/>
    </row>
    <row r="437" spans="4:16"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1"/>
    </row>
    <row r="438" spans="4:16"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1"/>
    </row>
    <row r="439" spans="4:16"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1"/>
    </row>
    <row r="440" spans="4:16"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1"/>
    </row>
    <row r="441" spans="4:16"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1"/>
    </row>
    <row r="442" spans="4:16"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1"/>
    </row>
    <row r="443" spans="4:16"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1"/>
    </row>
    <row r="444" spans="4:16"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1"/>
    </row>
    <row r="445" spans="4:16"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1"/>
    </row>
    <row r="446" spans="4:16"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1"/>
    </row>
    <row r="447" spans="4:16"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1"/>
    </row>
    <row r="448" spans="4:16"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1"/>
    </row>
    <row r="449" spans="4:16"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1"/>
    </row>
    <row r="450" spans="4:16"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1"/>
    </row>
    <row r="451" spans="4:16"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1"/>
    </row>
    <row r="452" spans="4:16"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1"/>
    </row>
    <row r="453" spans="4:16"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1"/>
    </row>
    <row r="454" spans="4:16"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1"/>
    </row>
    <row r="455" spans="4:16"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1"/>
    </row>
    <row r="456" spans="4:16"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1"/>
    </row>
    <row r="457" spans="4:16"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1"/>
    </row>
    <row r="458" spans="4:16"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1"/>
    </row>
    <row r="459" spans="4:16"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1"/>
    </row>
    <row r="460" spans="4:16"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1"/>
    </row>
    <row r="461" spans="4:16"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1"/>
    </row>
    <row r="462" spans="4:16"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1"/>
    </row>
    <row r="463" spans="4:16"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1"/>
    </row>
    <row r="464" spans="4:16"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1"/>
    </row>
    <row r="465" spans="4:16"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1"/>
    </row>
    <row r="466" spans="4:16"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1"/>
    </row>
    <row r="467" spans="4:16"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1"/>
    </row>
    <row r="468" spans="4:16"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1"/>
    </row>
    <row r="469" spans="4:16"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1"/>
    </row>
    <row r="470" spans="4:16"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1"/>
    </row>
    <row r="471" spans="4:16"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1"/>
    </row>
    <row r="472" spans="4:16"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1"/>
    </row>
    <row r="473" spans="4:16"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1"/>
    </row>
    <row r="474" spans="4:16"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1"/>
    </row>
    <row r="475" spans="4:16"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1"/>
    </row>
    <row r="476" spans="4:16"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1"/>
    </row>
    <row r="477" spans="4:16"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1"/>
    </row>
    <row r="478" spans="4:16"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1"/>
    </row>
    <row r="479" spans="4:16"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1"/>
    </row>
  </sheetData>
  <mergeCells count="3">
    <mergeCell ref="A1:N1"/>
    <mergeCell ref="A2:N2"/>
    <mergeCell ref="A3:N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landscape" r:id="rId1"/>
  <headerFooter>
    <oddHeader>&amp;R&amp;A</oddHeader>
    <oddFooter>&amp;L&amp;F &amp;A&amp;R31-01-2025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F6AFB-D0AC-4216-909C-AF20419F1449}">
  <sheetPr>
    <pageSetUpPr fitToPage="1"/>
  </sheetPr>
  <dimension ref="A2:Y64"/>
  <sheetViews>
    <sheetView tabSelected="1" topLeftCell="A37" zoomScale="79" zoomScaleNormal="110" workbookViewId="0">
      <selection sqref="A1:J57"/>
    </sheetView>
  </sheetViews>
  <sheetFormatPr defaultColWidth="9.28515625" defaultRowHeight="15.6"/>
  <cols>
    <col min="1" max="6" width="9.28515625" style="46"/>
    <col min="7" max="7" width="29.28515625" style="46" customWidth="1"/>
    <col min="8" max="8" width="14.28515625" style="47" bestFit="1" customWidth="1"/>
    <col min="9" max="9" width="4.28515625" style="46" customWidth="1"/>
    <col min="10" max="10" width="13.7109375" style="46" customWidth="1"/>
    <col min="11" max="11" width="9.28515625" style="46"/>
    <col min="12" max="23" width="0" style="46" hidden="1" customWidth="1"/>
    <col min="24" max="25" width="9.28515625" style="46"/>
    <col min="26" max="26" width="10.28515625" style="46" bestFit="1" customWidth="1"/>
    <col min="27" max="16384" width="9.28515625" style="46"/>
  </cols>
  <sheetData>
    <row r="2" spans="1:23">
      <c r="A2" s="45" t="s">
        <v>59</v>
      </c>
      <c r="M2" s="46" t="s">
        <v>60</v>
      </c>
    </row>
    <row r="3" spans="1:23">
      <c r="M3" s="46" t="s">
        <v>61</v>
      </c>
      <c r="N3" s="46" t="s">
        <v>62</v>
      </c>
    </row>
    <row r="4" spans="1:23" ht="16.149999999999999" thickBot="1">
      <c r="M4" s="46" t="s">
        <v>63</v>
      </c>
      <c r="N4" s="46" t="s">
        <v>64</v>
      </c>
    </row>
    <row r="5" spans="1:23">
      <c r="A5" s="48"/>
      <c r="B5" s="49"/>
      <c r="C5" s="49"/>
      <c r="D5" s="49"/>
      <c r="E5" s="49"/>
      <c r="F5" s="49"/>
      <c r="G5" s="49"/>
      <c r="H5" s="50" t="s">
        <v>10</v>
      </c>
      <c r="I5" s="49"/>
      <c r="J5" s="51" t="s">
        <v>10</v>
      </c>
    </row>
    <row r="6" spans="1:23">
      <c r="A6" s="52"/>
      <c r="H6" s="53" t="s">
        <v>65</v>
      </c>
      <c r="J6" s="54" t="s">
        <v>65</v>
      </c>
    </row>
    <row r="7" spans="1:23">
      <c r="A7" s="52"/>
      <c r="H7" s="55"/>
      <c r="J7" s="56"/>
    </row>
    <row r="8" spans="1:23">
      <c r="A8" s="52"/>
      <c r="B8" s="57" t="s">
        <v>66</v>
      </c>
      <c r="H8" s="58"/>
      <c r="I8" s="59"/>
      <c r="J8" s="60">
        <f>'Annex 2 - May 2025 MTFP'!F24</f>
        <v>186914.8933717203</v>
      </c>
    </row>
    <row r="9" spans="1:23">
      <c r="A9" s="52"/>
      <c r="H9" s="58"/>
      <c r="I9" s="59"/>
      <c r="J9" s="60"/>
    </row>
    <row r="10" spans="1:23">
      <c r="A10" s="52"/>
      <c r="B10" s="57" t="s">
        <v>67</v>
      </c>
      <c r="H10" s="58"/>
      <c r="I10" s="59"/>
      <c r="J10" s="60"/>
    </row>
    <row r="11" spans="1:23">
      <c r="A11" s="52"/>
      <c r="B11" s="61"/>
      <c r="C11" s="57" t="s">
        <v>68</v>
      </c>
      <c r="H11" s="58">
        <v>250</v>
      </c>
      <c r="I11" s="59"/>
      <c r="J11" s="60"/>
      <c r="M11" s="46" t="s">
        <v>69</v>
      </c>
    </row>
    <row r="12" spans="1:23">
      <c r="A12" s="52"/>
      <c r="B12" s="61"/>
      <c r="C12" s="57" t="s">
        <v>70</v>
      </c>
      <c r="H12" s="84">
        <v>100</v>
      </c>
      <c r="I12" s="59"/>
      <c r="J12" s="85"/>
      <c r="W12" s="57" t="s">
        <v>71</v>
      </c>
    </row>
    <row r="13" spans="1:23">
      <c r="A13" s="52"/>
      <c r="B13" s="61"/>
      <c r="C13" s="57" t="s">
        <v>72</v>
      </c>
      <c r="H13" s="84">
        <v>752</v>
      </c>
      <c r="I13" s="59"/>
      <c r="J13" s="85"/>
      <c r="W13" s="57" t="s">
        <v>73</v>
      </c>
    </row>
    <row r="14" spans="1:23">
      <c r="A14" s="52"/>
      <c r="B14" s="61"/>
      <c r="C14" s="57" t="s">
        <v>74</v>
      </c>
      <c r="H14" s="84">
        <v>1769</v>
      </c>
      <c r="I14" s="59"/>
      <c r="J14" s="85"/>
      <c r="W14" s="57" t="s">
        <v>75</v>
      </c>
    </row>
    <row r="15" spans="1:23">
      <c r="A15" s="52"/>
      <c r="B15" s="61"/>
      <c r="C15" s="57" t="s">
        <v>76</v>
      </c>
      <c r="H15" s="86">
        <v>82</v>
      </c>
      <c r="I15" s="87"/>
      <c r="J15" s="88"/>
      <c r="W15" s="57"/>
    </row>
    <row r="16" spans="1:23">
      <c r="A16" s="52"/>
      <c r="B16" s="61"/>
      <c r="C16" s="57"/>
      <c r="H16" s="84"/>
      <c r="I16" s="59"/>
      <c r="J16" s="85">
        <f>SUM(H11:H15)</f>
        <v>2953</v>
      </c>
    </row>
    <row r="17" spans="1:25">
      <c r="A17" s="52"/>
      <c r="B17" s="63" t="s">
        <v>77</v>
      </c>
      <c r="C17" s="57"/>
      <c r="H17" s="84"/>
      <c r="I17" s="59"/>
      <c r="J17" s="85"/>
    </row>
    <row r="18" spans="1:25">
      <c r="A18" s="52"/>
      <c r="B18" s="63"/>
      <c r="C18" s="57" t="s">
        <v>78</v>
      </c>
      <c r="H18" s="84">
        <v>-101</v>
      </c>
      <c r="I18" s="59"/>
      <c r="J18" s="85"/>
    </row>
    <row r="19" spans="1:25">
      <c r="A19" s="52"/>
      <c r="B19" s="63"/>
      <c r="C19" s="57" t="s">
        <v>79</v>
      </c>
      <c r="H19" s="84">
        <v>-1035</v>
      </c>
      <c r="I19" s="59"/>
      <c r="J19" s="85"/>
      <c r="L19" s="57"/>
      <c r="W19" s="57" t="s">
        <v>80</v>
      </c>
    </row>
    <row r="20" spans="1:25">
      <c r="A20" s="52"/>
      <c r="B20" s="63"/>
      <c r="C20" s="57" t="s">
        <v>81</v>
      </c>
      <c r="H20" s="84">
        <v>-109</v>
      </c>
      <c r="I20" s="59"/>
      <c r="J20" s="85"/>
      <c r="L20" s="57"/>
    </row>
    <row r="21" spans="1:25">
      <c r="A21" s="52"/>
      <c r="B21" s="63"/>
      <c r="C21" s="57" t="s">
        <v>82</v>
      </c>
      <c r="H21" s="84">
        <v>-182</v>
      </c>
      <c r="I21" s="59"/>
      <c r="J21" s="85"/>
      <c r="L21" s="57"/>
      <c r="W21" s="57" t="s">
        <v>83</v>
      </c>
    </row>
    <row r="22" spans="1:25">
      <c r="A22" s="52"/>
      <c r="B22" s="63"/>
      <c r="C22" s="57" t="s">
        <v>84</v>
      </c>
      <c r="H22" s="84">
        <v>-491</v>
      </c>
      <c r="I22" s="59"/>
      <c r="J22" s="85"/>
      <c r="L22" s="57"/>
      <c r="M22" s="46" t="s">
        <v>85</v>
      </c>
      <c r="W22" s="57" t="s">
        <v>86</v>
      </c>
    </row>
    <row r="23" spans="1:25">
      <c r="A23" s="52"/>
      <c r="B23" s="63"/>
      <c r="C23" s="57"/>
      <c r="H23" s="62"/>
      <c r="I23" s="59"/>
      <c r="J23" s="60"/>
      <c r="L23" s="57"/>
      <c r="M23" s="57" t="s">
        <v>87</v>
      </c>
      <c r="W23" s="57"/>
    </row>
    <row r="24" spans="1:25">
      <c r="A24" s="52"/>
      <c r="B24" s="61"/>
      <c r="H24" s="58"/>
      <c r="I24" s="59"/>
      <c r="J24" s="60">
        <f>SUM(H18:H23)</f>
        <v>-1918</v>
      </c>
    </row>
    <row r="25" spans="1:25">
      <c r="A25" s="52"/>
      <c r="H25" s="58"/>
      <c r="I25" s="59"/>
      <c r="J25" s="60"/>
    </row>
    <row r="26" spans="1:25" ht="16.149999999999999" thickBot="1">
      <c r="A26" s="52"/>
      <c r="B26" s="57" t="s">
        <v>88</v>
      </c>
      <c r="H26" s="58"/>
      <c r="I26" s="59"/>
      <c r="J26" s="64">
        <f>SUM(J8:J25)</f>
        <v>187949.8933717203</v>
      </c>
    </row>
    <row r="27" spans="1:25">
      <c r="A27" s="52"/>
      <c r="H27" s="58"/>
      <c r="I27" s="59"/>
      <c r="J27" s="60"/>
    </row>
    <row r="28" spans="1:25" ht="16.149999999999999" thickBot="1">
      <c r="A28" s="52"/>
      <c r="B28" s="65" t="s">
        <v>89</v>
      </c>
      <c r="C28" s="65"/>
      <c r="D28" s="65"/>
      <c r="E28" s="65"/>
      <c r="F28" s="65"/>
      <c r="G28" s="65"/>
      <c r="H28" s="66"/>
      <c r="I28" s="67"/>
      <c r="J28" s="68">
        <f>J26-J8</f>
        <v>1035</v>
      </c>
      <c r="Y28" s="57"/>
    </row>
    <row r="29" spans="1:25" ht="16.149999999999999" thickBot="1">
      <c r="A29" s="69"/>
      <c r="B29" s="70"/>
      <c r="C29" s="70"/>
      <c r="D29" s="70"/>
      <c r="E29" s="70"/>
      <c r="F29" s="70"/>
      <c r="G29" s="70"/>
      <c r="H29" s="71"/>
      <c r="I29" s="72"/>
      <c r="J29" s="73"/>
      <c r="N29" s="57" t="s">
        <v>90</v>
      </c>
      <c r="Y29" s="57"/>
    </row>
    <row r="30" spans="1:25">
      <c r="A30" s="48"/>
      <c r="B30" s="49"/>
      <c r="C30" s="49"/>
      <c r="D30" s="49"/>
      <c r="E30" s="49"/>
      <c r="F30" s="49"/>
      <c r="G30" s="49"/>
      <c r="H30" s="74"/>
      <c r="I30" s="75"/>
      <c r="J30" s="76"/>
      <c r="O30" s="77" t="s">
        <v>91</v>
      </c>
    </row>
    <row r="31" spans="1:25">
      <c r="A31" s="52"/>
      <c r="B31" s="57" t="s">
        <v>92</v>
      </c>
      <c r="H31" s="58"/>
      <c r="I31" s="59"/>
      <c r="J31" s="60">
        <f>'Annex 2 - May 2025 MTFP'!F35</f>
        <v>-97348.017000000007</v>
      </c>
      <c r="O31" s="46">
        <v>101</v>
      </c>
      <c r="P31" s="46" t="s">
        <v>93</v>
      </c>
    </row>
    <row r="32" spans="1:25">
      <c r="A32" s="52"/>
      <c r="H32" s="58"/>
      <c r="I32" s="59"/>
      <c r="J32" s="60"/>
      <c r="O32" s="46">
        <v>675</v>
      </c>
      <c r="P32" s="46" t="s">
        <v>94</v>
      </c>
    </row>
    <row r="33" spans="1:16">
      <c r="A33" s="52"/>
      <c r="B33" s="57" t="s">
        <v>95</v>
      </c>
      <c r="H33" s="58"/>
      <c r="I33" s="59"/>
      <c r="J33" s="60">
        <v>-97348.017000000007</v>
      </c>
      <c r="O33" s="46">
        <v>750</v>
      </c>
      <c r="P33" s="57" t="s">
        <v>96</v>
      </c>
    </row>
    <row r="34" spans="1:16">
      <c r="A34" s="52"/>
      <c r="H34" s="58"/>
      <c r="I34" s="59"/>
      <c r="J34" s="60"/>
      <c r="N34" s="78"/>
    </row>
    <row r="35" spans="1:16" ht="16.149999999999999" thickBot="1">
      <c r="A35" s="52"/>
      <c r="B35" s="65" t="s">
        <v>97</v>
      </c>
      <c r="C35" s="65"/>
      <c r="D35" s="65"/>
      <c r="E35" s="65"/>
      <c r="F35" s="65"/>
      <c r="G35" s="65"/>
      <c r="H35" s="66"/>
      <c r="I35" s="67"/>
      <c r="J35" s="79">
        <f>J31-J33</f>
        <v>0</v>
      </c>
      <c r="O35" s="80">
        <f>O31+O32+O33</f>
        <v>1526</v>
      </c>
      <c r="P35" s="57" t="s">
        <v>98</v>
      </c>
    </row>
    <row r="36" spans="1:16" ht="16.149999999999999" thickBot="1">
      <c r="A36" s="52"/>
      <c r="H36" s="58"/>
      <c r="I36" s="59"/>
      <c r="J36" s="60"/>
    </row>
    <row r="37" spans="1:16">
      <c r="A37" s="48"/>
      <c r="B37" s="49"/>
      <c r="C37" s="49"/>
      <c r="D37" s="49"/>
      <c r="E37" s="49"/>
      <c r="F37" s="49"/>
      <c r="G37" s="49"/>
      <c r="H37" s="74"/>
      <c r="I37" s="75"/>
      <c r="J37" s="81"/>
      <c r="P37" s="57" t="s">
        <v>99</v>
      </c>
    </row>
    <row r="38" spans="1:16">
      <c r="A38" s="52"/>
      <c r="B38" s="57" t="s">
        <v>100</v>
      </c>
      <c r="H38" s="58"/>
      <c r="I38" s="59"/>
      <c r="J38" s="60">
        <f>'Annex 2 - May 2025 MTFP'!F37</f>
        <v>-86492.506929999989</v>
      </c>
    </row>
    <row r="39" spans="1:16">
      <c r="A39" s="52"/>
      <c r="H39" s="58"/>
      <c r="I39" s="59"/>
      <c r="J39" s="60"/>
    </row>
    <row r="40" spans="1:16">
      <c r="A40" s="52"/>
      <c r="B40" s="57" t="s">
        <v>101</v>
      </c>
      <c r="H40" s="58"/>
      <c r="I40" s="59"/>
      <c r="J40" s="60">
        <v>-86492.506929999989</v>
      </c>
    </row>
    <row r="41" spans="1:16">
      <c r="A41" s="52"/>
      <c r="H41" s="58"/>
      <c r="I41" s="59"/>
      <c r="J41" s="60"/>
    </row>
    <row r="42" spans="1:16" ht="16.149999999999999" thickBot="1">
      <c r="A42" s="52"/>
      <c r="B42" s="65" t="s">
        <v>97</v>
      </c>
      <c r="C42" s="65"/>
      <c r="D42" s="65"/>
      <c r="E42" s="65"/>
      <c r="F42" s="65"/>
      <c r="G42" s="65"/>
      <c r="H42" s="66"/>
      <c r="I42" s="67"/>
      <c r="J42" s="79">
        <f>J38-J40</f>
        <v>0</v>
      </c>
    </row>
    <row r="43" spans="1:16" ht="16.149999999999999" thickBot="1">
      <c r="A43" s="69"/>
      <c r="B43" s="70"/>
      <c r="C43" s="70"/>
      <c r="D43" s="70"/>
      <c r="E43" s="70"/>
      <c r="F43" s="70"/>
      <c r="G43" s="70"/>
      <c r="H43" s="71"/>
      <c r="I43" s="72"/>
      <c r="J43" s="82"/>
    </row>
    <row r="44" spans="1:16">
      <c r="A44" s="52"/>
      <c r="H44" s="58"/>
      <c r="I44" s="59"/>
      <c r="J44" s="60"/>
    </row>
    <row r="45" spans="1:16">
      <c r="A45" s="52"/>
      <c r="B45" s="57" t="s">
        <v>102</v>
      </c>
      <c r="H45" s="58"/>
      <c r="I45" s="59"/>
      <c r="J45" s="60">
        <f>'Annex 2 - May 2025 MTFP'!F45</f>
        <v>-360</v>
      </c>
    </row>
    <row r="46" spans="1:16">
      <c r="A46" s="52"/>
      <c r="H46" s="58"/>
      <c r="I46" s="59"/>
      <c r="J46" s="60"/>
    </row>
    <row r="47" spans="1:16">
      <c r="A47" s="52"/>
      <c r="B47" s="57" t="s">
        <v>103</v>
      </c>
      <c r="H47" s="58"/>
      <c r="I47" s="59"/>
      <c r="J47" s="60">
        <v>-360</v>
      </c>
    </row>
    <row r="48" spans="1:16">
      <c r="A48" s="52"/>
      <c r="H48" s="58"/>
      <c r="I48" s="59"/>
      <c r="J48" s="60"/>
    </row>
    <row r="49" spans="1:23" ht="16.149999999999999" thickBot="1">
      <c r="A49" s="52"/>
      <c r="B49" s="65" t="s">
        <v>104</v>
      </c>
      <c r="C49" s="65"/>
      <c r="D49" s="65"/>
      <c r="E49" s="65"/>
      <c r="F49" s="65"/>
      <c r="G49" s="65"/>
      <c r="H49" s="66"/>
      <c r="I49" s="67"/>
      <c r="J49" s="79">
        <f>J47-J45</f>
        <v>0</v>
      </c>
      <c r="M49" s="46" t="s">
        <v>105</v>
      </c>
    </row>
    <row r="50" spans="1:23" ht="16.149999999999999" thickBot="1">
      <c r="A50" s="52"/>
      <c r="H50" s="58"/>
      <c r="I50" s="59"/>
      <c r="J50" s="60"/>
    </row>
    <row r="51" spans="1:23">
      <c r="A51" s="48"/>
      <c r="B51" s="49"/>
      <c r="C51" s="49"/>
      <c r="D51" s="49"/>
      <c r="E51" s="49"/>
      <c r="F51" s="49"/>
      <c r="G51" s="49"/>
      <c r="H51" s="74"/>
      <c r="I51" s="75"/>
      <c r="J51" s="81"/>
    </row>
    <row r="52" spans="1:23">
      <c r="A52" s="52"/>
      <c r="B52" s="46" t="s">
        <v>106</v>
      </c>
      <c r="H52" s="58"/>
      <c r="I52" s="59"/>
      <c r="J52" s="60">
        <f>J28+J35+J42+J49</f>
        <v>1035</v>
      </c>
    </row>
    <row r="53" spans="1:23">
      <c r="A53" s="52"/>
      <c r="H53" s="58"/>
      <c r="I53" s="59"/>
      <c r="J53" s="60"/>
    </row>
    <row r="54" spans="1:23">
      <c r="A54" s="52"/>
      <c r="B54" s="57" t="s">
        <v>107</v>
      </c>
      <c r="H54" s="58"/>
      <c r="I54" s="59"/>
      <c r="J54" s="60">
        <f>'Annex 1 - Jan 2025 MTFP'!F49</f>
        <v>1679</v>
      </c>
    </row>
    <row r="55" spans="1:23">
      <c r="A55" s="52"/>
      <c r="H55" s="58"/>
      <c r="I55" s="59"/>
      <c r="J55" s="60"/>
    </row>
    <row r="56" spans="1:23" ht="16.149999999999999" thickBot="1">
      <c r="A56" s="52"/>
      <c r="B56" s="65" t="s">
        <v>108</v>
      </c>
      <c r="C56" s="65"/>
      <c r="D56" s="65"/>
      <c r="E56" s="65"/>
      <c r="F56" s="65"/>
      <c r="G56" s="65"/>
      <c r="H56" s="66"/>
      <c r="I56" s="59"/>
      <c r="J56" s="89">
        <f>J54+J52</f>
        <v>2714</v>
      </c>
      <c r="M56" s="46" t="s">
        <v>109</v>
      </c>
      <c r="W56" s="57"/>
    </row>
    <row r="57" spans="1:23" ht="16.149999999999999" thickBot="1">
      <c r="A57" s="69"/>
      <c r="B57" s="70"/>
      <c r="C57" s="70"/>
      <c r="D57" s="70"/>
      <c r="E57" s="70"/>
      <c r="F57" s="70"/>
      <c r="G57" s="70"/>
      <c r="H57" s="71"/>
      <c r="I57" s="72"/>
      <c r="J57" s="83"/>
    </row>
    <row r="64" spans="1:23">
      <c r="J64" s="59"/>
    </row>
  </sheetData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Footer>&amp;CPage &amp;P of &amp;N&amp;R&amp;D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18F42B2AE5CA46A49B8FE2E28CF54D" ma:contentTypeVersion="3" ma:contentTypeDescription="Create a new document." ma:contentTypeScope="" ma:versionID="815dfd6010e49700faf8083d6c1fa83f">
  <xsd:schema xmlns:xsd="http://www.w3.org/2001/XMLSchema" xmlns:xs="http://www.w3.org/2001/XMLSchema" xmlns:p="http://schemas.microsoft.com/office/2006/metadata/properties" xmlns:ns2="e24ad573-17c5-4165-b03e-ce4e17f26247" targetNamespace="http://schemas.microsoft.com/office/2006/metadata/properties" ma:root="true" ma:fieldsID="c50df60f524a66e86154e8cca82a0acc" ns2:_="">
    <xsd:import namespace="e24ad573-17c5-4165-b03e-ce4e17f262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ad573-17c5-4165-b03e-ce4e17f26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EA1053-EB15-4103-9961-40139D5BF49E}"/>
</file>

<file path=customXml/itemProps2.xml><?xml version="1.0" encoding="utf-8"?>
<ds:datastoreItem xmlns:ds="http://schemas.openxmlformats.org/officeDocument/2006/customXml" ds:itemID="{DF98EB9B-B8D7-460B-8309-56BDEFA64E41}"/>
</file>

<file path=customXml/itemProps3.xml><?xml version="1.0" encoding="utf-8"?>
<ds:datastoreItem xmlns:ds="http://schemas.openxmlformats.org/officeDocument/2006/customXml" ds:itemID="{D370318D-6788-4712-9B7B-6F9C06B444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Gwent Police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Coe, Matthew</dc:creator>
  <cp:keywords/>
  <dc:description/>
  <cp:lastModifiedBy>Howells, Scott</cp:lastModifiedBy>
  <cp:revision/>
  <dcterms:created xsi:type="dcterms:W3CDTF">2025-06-05T15:50:21Z</dcterms:created>
  <dcterms:modified xsi:type="dcterms:W3CDTF">2025-08-27T12:06:16Z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2acd28b-79a3-4a0f-b0ff-4b75658b1549_Enabled">
    <vt:lpwstr>true</vt:lpwstr>
  </property>
  <property fmtid="{D5CDD505-2E9C-101B-9397-08002B2CF9AE}" pid="3" name="MSIP_Label_f2acd28b-79a3-4a0f-b0ff-4b75658b1549_SetDate">
    <vt:lpwstr>2025-06-05T17:07:48Z</vt:lpwstr>
  </property>
  <property fmtid="{D5CDD505-2E9C-101B-9397-08002B2CF9AE}" pid="4" name="MSIP_Label_f2acd28b-79a3-4a0f-b0ff-4b75658b1549_Method">
    <vt:lpwstr>Standard</vt:lpwstr>
  </property>
  <property fmtid="{D5CDD505-2E9C-101B-9397-08002B2CF9AE}" pid="5" name="MSIP_Label_f2acd28b-79a3-4a0f-b0ff-4b75658b1549_Name">
    <vt:lpwstr>OFFICIAL</vt:lpwstr>
  </property>
  <property fmtid="{D5CDD505-2E9C-101B-9397-08002B2CF9AE}" pid="6" name="MSIP_Label_f2acd28b-79a3-4a0f-b0ff-4b75658b1549_SiteId">
    <vt:lpwstr>e46c8472-ef5d-4b63-bc74-4a60db42c371</vt:lpwstr>
  </property>
  <property fmtid="{D5CDD505-2E9C-101B-9397-08002B2CF9AE}" pid="7" name="MSIP_Label_f2acd28b-79a3-4a0f-b0ff-4b75658b1549_ActionId">
    <vt:lpwstr>3f06cd09-60be-4d4d-a6aa-7266244da704</vt:lpwstr>
  </property>
  <property fmtid="{D5CDD505-2E9C-101B-9397-08002B2CF9AE}" pid="8" name="MSIP_Label_f2acd28b-79a3-4a0f-b0ff-4b75658b1549_ContentBits">
    <vt:lpwstr>0</vt:lpwstr>
  </property>
  <property fmtid="{D5CDD505-2E9C-101B-9397-08002B2CF9AE}" pid="9" name="MSIP_Label_f2acd28b-79a3-4a0f-b0ff-4b75658b1549_Tag">
    <vt:lpwstr>10, 3, 0, 1</vt:lpwstr>
  </property>
  <property fmtid="{D5CDD505-2E9C-101B-9397-08002B2CF9AE}" pid="10" name="ContentTypeId">
    <vt:lpwstr>0x010100BF18F42B2AE5CA46A49B8FE2E28CF54D</vt:lpwstr>
  </property>
</Properties>
</file>